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tarna22\Documents\Matějková\Rozpočet\"/>
    </mc:Choice>
  </mc:AlternateContent>
  <bookViews>
    <workbookView xWindow="0" yWindow="0" windowWidth="15135" windowHeight="91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L47" i="1" l="1"/>
  <c r="E180" i="1" l="1"/>
  <c r="L143" i="1"/>
  <c r="L126" i="1"/>
  <c r="F131" i="1"/>
  <c r="F130" i="1"/>
  <c r="F128" i="1"/>
  <c r="F126" i="1"/>
  <c r="L103" i="1"/>
  <c r="F101" i="1"/>
  <c r="L51" i="1"/>
  <c r="L25" i="1"/>
  <c r="L10" i="1" l="1"/>
  <c r="L11" i="1"/>
  <c r="L12" i="1"/>
  <c r="L13" i="1"/>
  <c r="L14" i="1"/>
  <c r="L15" i="1"/>
  <c r="L17" i="1"/>
  <c r="L19" i="1"/>
  <c r="L20" i="1"/>
  <c r="L21" i="1"/>
  <c r="L22" i="1"/>
  <c r="L23" i="1"/>
  <c r="L24" i="1"/>
  <c r="L26" i="1"/>
  <c r="L170" i="1" l="1"/>
  <c r="L172" i="1"/>
  <c r="L173" i="1"/>
  <c r="L63" i="1" l="1"/>
  <c r="L62" i="1"/>
  <c r="L60" i="1"/>
  <c r="L59" i="1"/>
  <c r="L57" i="1"/>
  <c r="L55" i="1"/>
  <c r="L54" i="1"/>
  <c r="L53" i="1"/>
  <c r="F15" i="1" l="1"/>
  <c r="F13" i="1"/>
  <c r="F12" i="1"/>
  <c r="L9" i="1"/>
  <c r="F9" i="1"/>
  <c r="L8" i="1"/>
  <c r="F8" i="1"/>
  <c r="L7" i="1"/>
  <c r="F7" i="1"/>
  <c r="L6" i="1"/>
  <c r="F6" i="1"/>
  <c r="L5" i="1"/>
  <c r="F5" i="1"/>
  <c r="L127" i="1" l="1"/>
  <c r="L140" i="1" l="1"/>
  <c r="L138" i="1"/>
  <c r="L176" i="1" l="1"/>
  <c r="L175" i="1"/>
  <c r="L169" i="1"/>
  <c r="L167" i="1"/>
  <c r="L166" i="1"/>
  <c r="L165" i="1"/>
  <c r="F179" i="1"/>
  <c r="F178" i="1"/>
  <c r="F177" i="1"/>
  <c r="F176" i="1"/>
  <c r="F175" i="1"/>
  <c r="F173" i="1"/>
  <c r="F172" i="1"/>
  <c r="F171" i="1"/>
  <c r="F169" i="1"/>
  <c r="F168" i="1"/>
  <c r="F167" i="1"/>
  <c r="F166" i="1"/>
  <c r="F165" i="1"/>
  <c r="F164" i="1"/>
  <c r="L160" i="1"/>
  <c r="L159" i="1"/>
  <c r="L158" i="1"/>
  <c r="L157" i="1"/>
  <c r="F158" i="1"/>
  <c r="F157" i="1"/>
  <c r="L145" i="1"/>
  <c r="L144" i="1"/>
  <c r="L150" i="1"/>
  <c r="L149" i="1"/>
  <c r="L148" i="1"/>
  <c r="L146" i="1"/>
  <c r="L142" i="1"/>
  <c r="L141" i="1"/>
  <c r="L137" i="1"/>
  <c r="L136" i="1"/>
  <c r="L135" i="1"/>
  <c r="L134" i="1"/>
  <c r="L133" i="1"/>
  <c r="L132" i="1"/>
  <c r="L131" i="1"/>
  <c r="L129" i="1"/>
  <c r="L128" i="1"/>
  <c r="L125" i="1"/>
  <c r="L124" i="1"/>
  <c r="L123" i="1"/>
  <c r="L122" i="1"/>
  <c r="L121" i="1"/>
  <c r="L120" i="1"/>
  <c r="F124" i="1"/>
  <c r="F122" i="1"/>
  <c r="F121" i="1"/>
  <c r="L112" i="1"/>
  <c r="L111" i="1"/>
  <c r="F114" i="1"/>
  <c r="F113" i="1"/>
  <c r="F112" i="1"/>
  <c r="F111" i="1"/>
  <c r="L102" i="1"/>
  <c r="L101" i="1"/>
  <c r="L100" i="1"/>
  <c r="L99" i="1"/>
  <c r="L98" i="1"/>
  <c r="L96" i="1"/>
  <c r="L95" i="1"/>
  <c r="L94" i="1"/>
  <c r="L93" i="1"/>
  <c r="L92" i="1"/>
  <c r="L91" i="1"/>
  <c r="L90" i="1"/>
  <c r="L89" i="1"/>
  <c r="L88" i="1"/>
  <c r="F99" i="1"/>
  <c r="F98" i="1"/>
  <c r="F97" i="1"/>
  <c r="F95" i="1"/>
  <c r="F94" i="1"/>
  <c r="F92" i="1"/>
  <c r="F91" i="1"/>
  <c r="F90" i="1"/>
  <c r="F89" i="1"/>
  <c r="F88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F75" i="1"/>
  <c r="F73" i="1"/>
  <c r="F72" i="1"/>
  <c r="F70" i="1"/>
  <c r="F69" i="1"/>
  <c r="F68" i="1"/>
  <c r="F67" i="1"/>
  <c r="L50" i="1"/>
  <c r="L49" i="1"/>
  <c r="L48" i="1"/>
  <c r="L46" i="1"/>
  <c r="F56" i="1"/>
  <c r="F54" i="1"/>
  <c r="F51" i="1"/>
  <c r="F49" i="1"/>
  <c r="F47" i="1"/>
  <c r="L39" i="1"/>
  <c r="L38" i="1"/>
  <c r="L37" i="1"/>
  <c r="L35" i="1"/>
  <c r="L34" i="1"/>
  <c r="L33" i="1"/>
  <c r="F36" i="1"/>
  <c r="F34" i="1"/>
  <c r="F33" i="1"/>
  <c r="J161" i="1" l="1"/>
  <c r="J152" i="1"/>
  <c r="J115" i="1"/>
  <c r="J107" i="1"/>
  <c r="J83" i="1"/>
  <c r="J64" i="1"/>
  <c r="J42" i="1"/>
  <c r="J28" i="1"/>
  <c r="D180" i="1"/>
  <c r="D161" i="1"/>
  <c r="D152" i="1"/>
  <c r="D115" i="1"/>
  <c r="D107" i="1"/>
  <c r="D83" i="1"/>
  <c r="D64" i="1"/>
  <c r="D42" i="1"/>
  <c r="D28" i="1"/>
  <c r="D182" i="1" l="1"/>
  <c r="M107" i="1"/>
  <c r="M115" i="1" l="1"/>
  <c r="M42" i="1" l="1"/>
  <c r="G180" i="1" l="1"/>
  <c r="G28" i="1" l="1"/>
  <c r="E64" i="1" l="1"/>
  <c r="G189" i="1" l="1"/>
  <c r="G161" i="1" l="1"/>
  <c r="G152" i="1"/>
  <c r="G115" i="1"/>
  <c r="G107" i="1"/>
  <c r="G83" i="1"/>
  <c r="G64" i="1"/>
  <c r="G42" i="1"/>
  <c r="G182" i="1" l="1"/>
  <c r="M189" i="1" l="1"/>
  <c r="M152" i="1" l="1"/>
  <c r="E152" i="1" l="1"/>
  <c r="E83" i="1"/>
  <c r="K180" i="1" l="1"/>
  <c r="K152" i="1"/>
  <c r="K42" i="1"/>
  <c r="J180" i="1"/>
  <c r="J182" i="1" s="1"/>
  <c r="M64" i="1"/>
  <c r="K28" i="1"/>
  <c r="E42" i="1"/>
  <c r="E28" i="1"/>
  <c r="E182" i="1" s="1"/>
  <c r="E115" i="1"/>
  <c r="E107" i="1"/>
  <c r="E161" i="1"/>
  <c r="K64" i="1"/>
  <c r="K115" i="1"/>
  <c r="M28" i="1"/>
  <c r="M83" i="1"/>
  <c r="M161" i="1"/>
  <c r="M180" i="1"/>
  <c r="K83" i="1"/>
  <c r="K107" i="1"/>
  <c r="K161" i="1"/>
  <c r="D189" i="1"/>
  <c r="J189" i="1"/>
  <c r="K182" i="1" l="1"/>
  <c r="L42" i="1"/>
  <c r="L83" i="1"/>
  <c r="L107" i="1"/>
  <c r="L152" i="1"/>
  <c r="L161" i="1"/>
  <c r="L180" i="1"/>
  <c r="L115" i="1"/>
  <c r="F64" i="1"/>
  <c r="F83" i="1"/>
  <c r="M182" i="1"/>
  <c r="F184" i="1" s="1"/>
  <c r="F28" i="1"/>
  <c r="F152" i="1"/>
  <c r="F42" i="1"/>
  <c r="L28" i="1"/>
  <c r="F115" i="1"/>
  <c r="F107" i="1"/>
  <c r="F161" i="1"/>
  <c r="L64" i="1"/>
  <c r="F180" i="1"/>
  <c r="F182" i="1" l="1"/>
  <c r="L182" i="1"/>
</calcChain>
</file>

<file path=xl/sharedStrings.xml><?xml version="1.0" encoding="utf-8"?>
<sst xmlns="http://schemas.openxmlformats.org/spreadsheetml/2006/main" count="274" uniqueCount="210">
  <si>
    <t>Příjmy</t>
  </si>
  <si>
    <t>Výdaje</t>
  </si>
  <si>
    <t>paragraf.položka-text</t>
  </si>
  <si>
    <t>714 - Školství</t>
  </si>
  <si>
    <t xml:space="preserve"> 716 - Kultura</t>
  </si>
  <si>
    <t xml:space="preserve">     716 - Kultura</t>
  </si>
  <si>
    <t>740 - Stavebnictví</t>
  </si>
  <si>
    <t>741 - Pokladní správa</t>
  </si>
  <si>
    <t>4131-příjem z hospod. čin. CZT</t>
  </si>
  <si>
    <t>1122-daň z příjmu obce</t>
  </si>
  <si>
    <t>CELKEM</t>
  </si>
  <si>
    <t>Hospodářská činnost</t>
  </si>
  <si>
    <t>Vodovod a kanalizace</t>
  </si>
  <si>
    <t>Centrální zdroj tepla</t>
  </si>
  <si>
    <t>Celkem</t>
  </si>
  <si>
    <t>8124-splátka úvěru Tržiště</t>
  </si>
  <si>
    <t>3722-svoz TKO</t>
  </si>
  <si>
    <t>1031-městské lesy</t>
  </si>
  <si>
    <t>3314-knihovna</t>
  </si>
  <si>
    <t>3319-sbor pro obč.záležitosti</t>
  </si>
  <si>
    <t>6171-prezentace města</t>
  </si>
  <si>
    <t>3429-sauna</t>
  </si>
  <si>
    <t>3639-technické služby</t>
  </si>
  <si>
    <t>6399-daň z příjmu obce</t>
  </si>
  <si>
    <t>3313 2111-kino</t>
  </si>
  <si>
    <t>3315 2111- Podbrdské muzeum</t>
  </si>
  <si>
    <t>1341-poplatek ze psů</t>
  </si>
  <si>
    <t>1343-popl.za užívání veř.prostr.</t>
  </si>
  <si>
    <t>1361-správní poplatky</t>
  </si>
  <si>
    <t>1381-daně z hazardních her</t>
  </si>
  <si>
    <t>2329-ostatní příjmy</t>
  </si>
  <si>
    <t>1111-daňové příjmy FO</t>
  </si>
  <si>
    <t>1112-daňové příjmy FO</t>
  </si>
  <si>
    <t>1121-daň z příjmů PO</t>
  </si>
  <si>
    <t>1211-DPH</t>
  </si>
  <si>
    <t>1511-daň z nemovitosti</t>
  </si>
  <si>
    <t>4351 2111-pečovatelská služba</t>
  </si>
  <si>
    <t>3632 2132-pohřebnictví</t>
  </si>
  <si>
    <t>6310 2141 příjmy z úroků</t>
  </si>
  <si>
    <t xml:space="preserve">3419 5229 přísp.Spartak </t>
  </si>
  <si>
    <t>3745 údržba zeleně</t>
  </si>
  <si>
    <t>3699 6130-výkupy pozemků</t>
  </si>
  <si>
    <t>6171-sociální fond</t>
  </si>
  <si>
    <t>3713 6371 dotace na tepel.čerp.</t>
  </si>
  <si>
    <t>4351-pečovatelská služba</t>
  </si>
  <si>
    <t>3613-nebytové hospodářství</t>
  </si>
  <si>
    <t>3612-bytové hospodářství</t>
  </si>
  <si>
    <t>3611-12-půjčky občanům</t>
  </si>
  <si>
    <t>5512-hasiči činnost</t>
  </si>
  <si>
    <t>3745-revitalizace veř.zeleně</t>
  </si>
  <si>
    <t>2219-oprava chodníků</t>
  </si>
  <si>
    <t>5512-nájem sklad. prostor</t>
  </si>
  <si>
    <t>3319 2111-MěKS</t>
  </si>
  <si>
    <t>3319-MěKS</t>
  </si>
  <si>
    <t>3639-kamerový systém</t>
  </si>
  <si>
    <t>3319-Festival J.J.Ryby</t>
  </si>
  <si>
    <t>3612 2111 BH - služby</t>
  </si>
  <si>
    <t>3612 2132 BH - pronáj. nemovit.</t>
  </si>
  <si>
    <t>2460-splátky půjček obyvat.</t>
  </si>
  <si>
    <t>3639 - rozpočtová rezerva</t>
  </si>
  <si>
    <t>3315-Podbrdské muzeum</t>
  </si>
  <si>
    <t>3315-nájem sklad. prostor</t>
  </si>
  <si>
    <t>3315-Den s českou královnou</t>
  </si>
  <si>
    <t>4359-ostatní služby -soc.péče</t>
  </si>
  <si>
    <t>3421-dětská hřiště,posezení</t>
  </si>
  <si>
    <t>3631-rekonstrukce VO</t>
  </si>
  <si>
    <t>3631-spotřeba energie</t>
  </si>
  <si>
    <t>3639-ustájení psů</t>
  </si>
  <si>
    <t>3313-kino</t>
  </si>
  <si>
    <t>2321-modernizace ČOV</t>
  </si>
  <si>
    <t>3725-sběrný dvůr</t>
  </si>
  <si>
    <t>3722 -svoz TKO</t>
  </si>
  <si>
    <t>2219-vsakovací plochy</t>
  </si>
  <si>
    <t>1113-daňové příjmy FO</t>
  </si>
  <si>
    <t>5511-hasiči JPO II</t>
  </si>
  <si>
    <t>3744-protipovodňová opatření</t>
  </si>
  <si>
    <t>4116-dotace soc. práce</t>
  </si>
  <si>
    <t>4122-dotace MPSV</t>
  </si>
  <si>
    <t>3699-zastavovací studie,změny</t>
  </si>
  <si>
    <t>3412-víceúčel.hřiště Pňovice</t>
  </si>
  <si>
    <t>4216-dotace revitalizace veř.zel.</t>
  </si>
  <si>
    <t>4216-dot.komunikace Chmelnice</t>
  </si>
  <si>
    <t>5512-přístřešek v hasičárně Rož.</t>
  </si>
  <si>
    <t>3612-opravy střech</t>
  </si>
  <si>
    <t>3511-příspěvek MZZ</t>
  </si>
  <si>
    <t>710-doprava, komunikace</t>
  </si>
  <si>
    <t>1385-daň z technických her</t>
  </si>
  <si>
    <t>Městské zdravotnické zařízení</t>
  </si>
  <si>
    <t>3xxx-6171-přísp.Mikro.,MAS+ost..</t>
  </si>
  <si>
    <t>702 - Vodní hospodářství a životní prostředí</t>
  </si>
  <si>
    <t>Upravený rozpočet</t>
  </si>
  <si>
    <t>719 - Správa, správní poplatky</t>
  </si>
  <si>
    <t>2321-trafo ČOV</t>
  </si>
  <si>
    <t>3612 3112-prodej bytů</t>
  </si>
  <si>
    <t>4121-příspěvky obcí na ZŠ,MŠ</t>
  </si>
  <si>
    <t>3314 2111-knihovna půjčovné</t>
  </si>
  <si>
    <t>čerpání (příjmy - výdaje)</t>
  </si>
  <si>
    <t>710 - Doprava, komunikace</t>
  </si>
  <si>
    <t>728 - Sociální zabezpečení</t>
  </si>
  <si>
    <t xml:space="preserve"> 739 - Místní hospodářství</t>
  </si>
  <si>
    <t>739 - Místní hospodářství</t>
  </si>
  <si>
    <t>4116-dotace hasiči JPOII</t>
  </si>
  <si>
    <t>4122-dotace KÚ soc.služby</t>
  </si>
  <si>
    <t>4112-dotace KÚ na správu</t>
  </si>
  <si>
    <t>4131-ostatní h.č.(lesy,TS,kult.)</t>
  </si>
  <si>
    <t>3639 2131-nájem pozemků</t>
  </si>
  <si>
    <t>3141 2132-ŠJ el.energie</t>
  </si>
  <si>
    <t>3611 2119  popl.za půjčky Města</t>
  </si>
  <si>
    <t>4131-příjem z hosp.čin.ČOV</t>
  </si>
  <si>
    <t>2322-přijaté poj.náhrady hasiči</t>
  </si>
  <si>
    <t>3326-drobné opravy památek, kapl.</t>
  </si>
  <si>
    <t>čerpání rozpočtu</t>
  </si>
  <si>
    <t>4216-dotace údržba zeleně</t>
  </si>
  <si>
    <t>4216-dotace palivo z biomasy</t>
  </si>
  <si>
    <t>4216-dotace vodovod Zalány</t>
  </si>
  <si>
    <t>3726-palivo z biomasy</t>
  </si>
  <si>
    <t>3723-sběrný dvůr</t>
  </si>
  <si>
    <t>2310-vodovod Zalány</t>
  </si>
  <si>
    <t>2333-rybníky,koupaliště,vodoteče</t>
  </si>
  <si>
    <t>2310-oplocení vrtů Sedlice</t>
  </si>
  <si>
    <t>2221-příspěvek na dopr.obslužnost</t>
  </si>
  <si>
    <t>2212-komunikace Obůr</t>
  </si>
  <si>
    <t>4229-dot. MAS odborné učebny</t>
  </si>
  <si>
    <t>3111-MŠ rek.kuchyně vč.st.úprav</t>
  </si>
  <si>
    <t>3111-MŠ příspěvek na obědy</t>
  </si>
  <si>
    <t>3111-MŠ hrací prvky</t>
  </si>
  <si>
    <t>3111-MŠ příspěvek na provoz</t>
  </si>
  <si>
    <t>3113-ZŠ příspěvek na provoz</t>
  </si>
  <si>
    <t>3113-ZŠ odborné učebny</t>
  </si>
  <si>
    <t>3114-SZŠ příspěvek na provoz</t>
  </si>
  <si>
    <t>3141-ŠJ - energie,provoz</t>
  </si>
  <si>
    <t xml:space="preserve">3141-ŠJ příspěvek na obědy </t>
  </si>
  <si>
    <t>3231-ZUŠ přísp.na provoz vč.el.en.</t>
  </si>
  <si>
    <t>3231-ZUŠ příspěvek DOM</t>
  </si>
  <si>
    <t xml:space="preserve">4122-dot.na ryb.slavnost </t>
  </si>
  <si>
    <t>3319-Rožmitálský podzim</t>
  </si>
  <si>
    <t>3319-790 let města, 140 let hasičů</t>
  </si>
  <si>
    <t>3392-společenské centrum</t>
  </si>
  <si>
    <t>4116-dotace hasiči ost.</t>
  </si>
  <si>
    <t>4122-dotace oprava CAS</t>
  </si>
  <si>
    <t>5512-oprava hasičárny Skuhrov</t>
  </si>
  <si>
    <t>3612-vybudování bytů Šichtant</t>
  </si>
  <si>
    <t>3412-modernizace hřiště u koupaliště</t>
  </si>
  <si>
    <t>3113-ZŠ hřiště s umělou trávou</t>
  </si>
  <si>
    <t>3612-oprava štítu Šichtant</t>
  </si>
  <si>
    <t>3723-lis separovaného odpadu</t>
  </si>
  <si>
    <t xml:space="preserve">3632-pohřebnictví </t>
  </si>
  <si>
    <t>3639 3111 prodej pozemků</t>
  </si>
  <si>
    <t>3699-majetkové operace, nájemné</t>
  </si>
  <si>
    <t>použití zůstatku z roku 2019</t>
  </si>
  <si>
    <t xml:space="preserve">3419 Spartak zatepl.tribuny </t>
  </si>
  <si>
    <t>3639-areál TS stav.úpravy</t>
  </si>
  <si>
    <t>6112- zastupitelé</t>
  </si>
  <si>
    <t>6171-správa</t>
  </si>
  <si>
    <t>6171-mat.,el,voda,teplo,PHM,DHM</t>
  </si>
  <si>
    <t>6171-služby pošt,IT,pojišť,porad,ost</t>
  </si>
  <si>
    <t>6171-progr.vybav,výp.techn,zprac.dat</t>
  </si>
  <si>
    <t>6171-oprava,udržování inter.radnice</t>
  </si>
  <si>
    <t>6171-nákl.na vzdělání,cest,stravné</t>
  </si>
  <si>
    <t>4213-dotace lesní cesta Kasárna</t>
  </si>
  <si>
    <t>4216-dotace vsakovací plochy</t>
  </si>
  <si>
    <t>2219-chodníky Tyršova</t>
  </si>
  <si>
    <t>4216-dot. zeleň zahrada MŠ 2019</t>
  </si>
  <si>
    <t>4216-dotace ZŠ rek.hřiště 2019</t>
  </si>
  <si>
    <t>4122-dotace oslavy železn.2019</t>
  </si>
  <si>
    <t>3315-Brd.pam.+Spol.centrum plyn</t>
  </si>
  <si>
    <t>4216-dotace soc.byty Šichtant</t>
  </si>
  <si>
    <t>4216-dotace soc.byty Pňovice</t>
  </si>
  <si>
    <t>3412-oprava hřiště St.Rožmitál</t>
  </si>
  <si>
    <t>3412-cykloareál Strýčkovy</t>
  </si>
  <si>
    <t>3612-vybudování bytů Pňovice</t>
  </si>
  <si>
    <t>Vyvěšeno dne:</t>
  </si>
  <si>
    <t>Sejmuto dne:</t>
  </si>
  <si>
    <t>3745-územní plán zeleně</t>
  </si>
  <si>
    <t>4122-TIC dotace mapy,fotoaparát</t>
  </si>
  <si>
    <t>3612-DPS protiskluzová opatření</t>
  </si>
  <si>
    <t>3639-minibus Fiat Ducato</t>
  </si>
  <si>
    <t>Rozpočtové opatření je k nahlédnutí v kanceláři vedoucí finančního odboru</t>
  </si>
  <si>
    <t>Rozpočt.opatření je k dispozici v elektronické podobě na: https://www.rozmitalptr.cz/uredni-deska/</t>
  </si>
  <si>
    <t>2212-oprava míst.komunikací</t>
  </si>
  <si>
    <t>3319-KD+OV Hutě,Voltuš, St. Rožm.</t>
  </si>
  <si>
    <t>3319-KD+OV Strýčkovy, Pňovice,Zal.</t>
  </si>
  <si>
    <t>3412-plážový volejbal St.Rožmitál</t>
  </si>
  <si>
    <t xml:space="preserve">3613-fond oprav </t>
  </si>
  <si>
    <t>3412-oplocení hrací plochy Voltuš</t>
  </si>
  <si>
    <t>3723-dot.rozšíření sběru odpadů</t>
  </si>
  <si>
    <t>3723-SD rozšíření sběru odpadů</t>
  </si>
  <si>
    <t>3726-prodej váhy</t>
  </si>
  <si>
    <t>3726-kompostárna: váha,buňka</t>
  </si>
  <si>
    <t>Rozpočet vč. RO rady č.1,2</t>
  </si>
  <si>
    <t>Rozp.opatř. zast.č.1</t>
  </si>
  <si>
    <t>2333-Masáček-tůně</t>
  </si>
  <si>
    <t>3726-kloubový nakladač</t>
  </si>
  <si>
    <t>3111-MŠ st.úpravy zahrady,pískoviště</t>
  </si>
  <si>
    <t>3419 Spartak hřiště /spolufinanc/</t>
  </si>
  <si>
    <t>5903-rezerva kriz.opatř. PANDEMIE</t>
  </si>
  <si>
    <t>Rozpočtové opatření Zastupitelstva města Rožmitál pod Třemšínem č. 1 pro rok 2020</t>
  </si>
  <si>
    <t>3699-územní studie, územní plány</t>
  </si>
  <si>
    <t>6310-popl.za vedení účtu</t>
  </si>
  <si>
    <t>3726-provoz kompostárny</t>
  </si>
  <si>
    <t>3111-MŠ myčka nádobí 2ks</t>
  </si>
  <si>
    <t>5512-os.automobil hasiči SR</t>
  </si>
  <si>
    <t>3412-pergola Voltuš</t>
  </si>
  <si>
    <t>3632-hřbitov, dlažba</t>
  </si>
  <si>
    <t xml:space="preserve">poznámka: </t>
  </si>
  <si>
    <t>modře označené položky byly scvhálené v Rozpočtovém opatření Rady města Rožmitál p.Tř. č. 1 a č. 2</t>
  </si>
  <si>
    <t>2333-kamenické práce</t>
  </si>
  <si>
    <t>k bodu č.3</t>
  </si>
  <si>
    <t>příloha č.1</t>
  </si>
  <si>
    <t>4222-dot.os.automobil hasiči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</si>
</sst>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"/>
    </font>
    <font>
      <sz val="10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2"/>
      <name val="Arial CE"/>
      <charset val="238"/>
    </font>
    <font>
      <b/>
      <sz val="16"/>
      <name val="Arial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Arial CE"/>
      <charset val="238"/>
    </font>
    <font>
      <sz val="8"/>
      <name val="Arial"/>
      <family val="2"/>
      <charset val="238"/>
    </font>
    <font>
      <b/>
      <sz val="8"/>
      <name val="Times New Roman CE"/>
      <charset val="238"/>
    </font>
    <font>
      <b/>
      <sz val="8"/>
      <name val="Arial"/>
      <family val="2"/>
      <charset val="238"/>
    </font>
    <font>
      <sz val="8"/>
      <color rgb="FFFF0000"/>
      <name val="Arial CE"/>
      <charset val="238"/>
    </font>
    <font>
      <sz val="10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color rgb="FF0070C0"/>
      <name val="Arial CE"/>
      <charset val="238"/>
    </font>
    <font>
      <sz val="9"/>
      <color rgb="FFFF0000"/>
      <name val="Arial CE"/>
      <charset val="238"/>
    </font>
    <font>
      <sz val="8"/>
      <color rgb="FF00B0F0"/>
      <name val="Arial CE"/>
      <charset val="238"/>
    </font>
    <font>
      <sz val="10"/>
      <color rgb="FF0070C0"/>
      <name val="Arial"/>
      <family val="2"/>
      <charset val="238"/>
    </font>
    <font>
      <b/>
      <u/>
      <sz val="14"/>
      <color rgb="FFFF000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9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3" fontId="1" fillId="2" borderId="0" xfId="0" applyNumberFormat="1" applyFont="1" applyFill="1" applyBorder="1" applyAlignment="1" applyProtection="1"/>
    <xf numFmtId="4" fontId="3" fillId="2" borderId="1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/>
    <xf numFmtId="3" fontId="3" fillId="2" borderId="0" xfId="0" applyNumberFormat="1" applyFont="1" applyFill="1" applyBorder="1" applyAlignment="1" applyProtection="1"/>
    <xf numFmtId="3" fontId="1" fillId="2" borderId="0" xfId="0" applyNumberFormat="1" applyFont="1" applyFill="1" applyBorder="1" applyAlignment="1" applyProtection="1">
      <alignment horizontal="right"/>
    </xf>
    <xf numFmtId="0" fontId="1" fillId="2" borderId="5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/>
    <xf numFmtId="0" fontId="1" fillId="2" borderId="7" xfId="0" applyNumberFormat="1" applyFont="1" applyFill="1" applyBorder="1" applyAlignment="1" applyProtection="1"/>
    <xf numFmtId="0" fontId="3" fillId="2" borderId="8" xfId="0" applyNumberFormat="1" applyFont="1" applyFill="1" applyBorder="1" applyAlignment="1" applyProtection="1"/>
    <xf numFmtId="0" fontId="3" fillId="2" borderId="9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/>
    <xf numFmtId="3" fontId="3" fillId="2" borderId="10" xfId="0" applyNumberFormat="1" applyFont="1" applyFill="1" applyBorder="1" applyAlignment="1" applyProtection="1"/>
    <xf numFmtId="3" fontId="3" fillId="2" borderId="11" xfId="0" applyNumberFormat="1" applyFont="1" applyFill="1" applyBorder="1" applyAlignment="1" applyProtection="1"/>
    <xf numFmtId="3" fontId="3" fillId="2" borderId="9" xfId="0" applyNumberFormat="1" applyFont="1" applyFill="1" applyBorder="1" applyAlignment="1" applyProtection="1"/>
    <xf numFmtId="3" fontId="3" fillId="2" borderId="12" xfId="0" applyNumberFormat="1" applyFont="1" applyFill="1" applyBorder="1" applyAlignment="1" applyProtection="1"/>
    <xf numFmtId="0" fontId="3" fillId="2" borderId="13" xfId="0" applyNumberFormat="1" applyFont="1" applyFill="1" applyBorder="1" applyAlignment="1" applyProtection="1"/>
    <xf numFmtId="0" fontId="3" fillId="2" borderId="14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/>
    <xf numFmtId="3" fontId="3" fillId="2" borderId="2" xfId="0" applyNumberFormat="1" applyFont="1" applyFill="1" applyBorder="1" applyAlignment="1" applyProtection="1"/>
    <xf numFmtId="3" fontId="3" fillId="2" borderId="15" xfId="0" applyNumberFormat="1" applyFont="1" applyFill="1" applyBorder="1" applyAlignment="1" applyProtection="1"/>
    <xf numFmtId="3" fontId="3" fillId="2" borderId="4" xfId="0" applyNumberFormat="1" applyFont="1" applyFill="1" applyBorder="1" applyAlignment="1" applyProtection="1"/>
    <xf numFmtId="3" fontId="3" fillId="2" borderId="1" xfId="0" applyNumberFormat="1" applyFont="1" applyFill="1" applyBorder="1" applyAlignment="1" applyProtection="1">
      <alignment horizontal="right"/>
    </xf>
    <xf numFmtId="3" fontId="3" fillId="2" borderId="16" xfId="0" applyNumberFormat="1" applyFont="1" applyFill="1" applyBorder="1" applyAlignment="1" applyProtection="1"/>
    <xf numFmtId="0" fontId="3" fillId="2" borderId="1" xfId="0" applyNumberFormat="1" applyFont="1" applyFill="1" applyBorder="1" applyAlignment="1" applyProtection="1"/>
    <xf numFmtId="3" fontId="3" fillId="2" borderId="17" xfId="0" applyNumberFormat="1" applyFont="1" applyFill="1" applyBorder="1" applyAlignment="1" applyProtection="1"/>
    <xf numFmtId="0" fontId="3" fillId="2" borderId="18" xfId="0" applyNumberFormat="1" applyFont="1" applyFill="1" applyBorder="1" applyAlignment="1" applyProtection="1"/>
    <xf numFmtId="0" fontId="3" fillId="2" borderId="16" xfId="0" applyNumberFormat="1" applyFont="1" applyFill="1" applyBorder="1" applyAlignment="1" applyProtection="1"/>
    <xf numFmtId="3" fontId="3" fillId="2" borderId="14" xfId="0" applyNumberFormat="1" applyFont="1" applyFill="1" applyBorder="1" applyAlignment="1" applyProtection="1"/>
    <xf numFmtId="3" fontId="3" fillId="2" borderId="20" xfId="0" applyNumberFormat="1" applyFont="1" applyFill="1" applyBorder="1" applyAlignment="1" applyProtection="1"/>
    <xf numFmtId="0" fontId="3" fillId="2" borderId="22" xfId="0" applyNumberFormat="1" applyFont="1" applyFill="1" applyBorder="1" applyAlignment="1" applyProtection="1"/>
    <xf numFmtId="0" fontId="3" fillId="2" borderId="23" xfId="0" applyNumberFormat="1" applyFont="1" applyFill="1" applyBorder="1" applyAlignment="1" applyProtection="1"/>
    <xf numFmtId="0" fontId="3" fillId="2" borderId="24" xfId="0" applyNumberFormat="1" applyFont="1" applyFill="1" applyBorder="1" applyAlignment="1" applyProtection="1"/>
    <xf numFmtId="3" fontId="3" fillId="2" borderId="25" xfId="0" applyNumberFormat="1" applyFont="1" applyFill="1" applyBorder="1" applyAlignment="1" applyProtection="1"/>
    <xf numFmtId="3" fontId="3" fillId="2" borderId="26" xfId="0" applyNumberFormat="1" applyFont="1" applyFill="1" applyBorder="1" applyAlignment="1" applyProtection="1"/>
    <xf numFmtId="3" fontId="3" fillId="2" borderId="3" xfId="0" applyNumberFormat="1" applyFont="1" applyFill="1" applyBorder="1" applyAlignment="1" applyProtection="1"/>
    <xf numFmtId="0" fontId="3" fillId="2" borderId="27" xfId="0" applyNumberFormat="1" applyFont="1" applyFill="1" applyBorder="1" applyAlignment="1" applyProtection="1"/>
    <xf numFmtId="4" fontId="3" fillId="2" borderId="12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4" fontId="3" fillId="2" borderId="29" xfId="0" applyNumberFormat="1" applyFont="1" applyFill="1" applyBorder="1" applyAlignment="1" applyProtection="1"/>
    <xf numFmtId="4" fontId="3" fillId="2" borderId="30" xfId="0" applyNumberFormat="1" applyFont="1" applyFill="1" applyBorder="1" applyAlignment="1" applyProtection="1"/>
    <xf numFmtId="4" fontId="3" fillId="2" borderId="31" xfId="0" applyNumberFormat="1" applyFont="1" applyFill="1" applyBorder="1" applyAlignment="1" applyProtection="1"/>
    <xf numFmtId="0" fontId="1" fillId="2" borderId="23" xfId="0" applyNumberFormat="1" applyFont="1" applyFill="1" applyBorder="1" applyAlignment="1" applyProtection="1"/>
    <xf numFmtId="4" fontId="3" fillId="2" borderId="0" xfId="0" applyNumberFormat="1" applyFont="1" applyFill="1" applyBorder="1" applyAlignment="1" applyProtection="1"/>
    <xf numFmtId="4" fontId="3" fillId="2" borderId="32" xfId="0" applyNumberFormat="1" applyFont="1" applyFill="1" applyBorder="1" applyAlignment="1" applyProtection="1"/>
    <xf numFmtId="3" fontId="3" fillId="2" borderId="33" xfId="0" applyNumberFormat="1" applyFont="1" applyFill="1" applyBorder="1" applyAlignment="1" applyProtection="1"/>
    <xf numFmtId="3" fontId="3" fillId="2" borderId="23" xfId="0" applyNumberFormat="1" applyFont="1" applyFill="1" applyBorder="1" applyAlignment="1" applyProtection="1"/>
    <xf numFmtId="0" fontId="5" fillId="2" borderId="0" xfId="0" applyNumberFormat="1" applyFont="1" applyFill="1" applyBorder="1" applyAlignment="1" applyProtection="1"/>
    <xf numFmtId="0" fontId="6" fillId="2" borderId="0" xfId="0" applyNumberFormat="1" applyFont="1" applyFill="1" applyBorder="1" applyAlignment="1" applyProtection="1"/>
    <xf numFmtId="3" fontId="2" fillId="2" borderId="0" xfId="0" applyNumberFormat="1" applyFont="1" applyFill="1" applyBorder="1" applyAlignment="1" applyProtection="1"/>
    <xf numFmtId="0" fontId="1" fillId="2" borderId="21" xfId="0" applyNumberFormat="1" applyFont="1" applyFill="1" applyBorder="1" applyAlignment="1" applyProtection="1"/>
    <xf numFmtId="0" fontId="3" fillId="2" borderId="12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/>
    <xf numFmtId="0" fontId="7" fillId="3" borderId="28" xfId="0" applyNumberFormat="1" applyFont="1" applyFill="1" applyBorder="1" applyAlignment="1" applyProtection="1">
      <alignment horizontal="left"/>
    </xf>
    <xf numFmtId="3" fontId="7" fillId="3" borderId="34" xfId="0" applyNumberFormat="1" applyFont="1" applyFill="1" applyBorder="1" applyAlignment="1" applyProtection="1">
      <alignment horizontal="left"/>
    </xf>
    <xf numFmtId="3" fontId="8" fillId="3" borderId="1" xfId="0" applyNumberFormat="1" applyFont="1" applyFill="1" applyBorder="1" applyAlignment="1" applyProtection="1"/>
    <xf numFmtId="0" fontId="9" fillId="2" borderId="0" xfId="0" applyNumberFormat="1" applyFont="1" applyFill="1" applyBorder="1" applyAlignment="1" applyProtection="1"/>
    <xf numFmtId="4" fontId="3" fillId="2" borderId="38" xfId="0" applyNumberFormat="1" applyFont="1" applyFill="1" applyBorder="1" applyAlignment="1" applyProtection="1"/>
    <xf numFmtId="0" fontId="3" fillId="2" borderId="4" xfId="0" applyNumberFormat="1" applyFont="1" applyFill="1" applyBorder="1" applyAlignment="1" applyProtection="1"/>
    <xf numFmtId="0" fontId="3" fillId="2" borderId="39" xfId="0" applyNumberFormat="1" applyFont="1" applyFill="1" applyBorder="1" applyAlignment="1" applyProtection="1"/>
    <xf numFmtId="4" fontId="3" fillId="2" borderId="20" xfId="0" applyNumberFormat="1" applyFont="1" applyFill="1" applyBorder="1" applyAlignment="1" applyProtection="1"/>
    <xf numFmtId="3" fontId="3" fillId="2" borderId="13" xfId="0" applyNumberFormat="1" applyFont="1" applyFill="1" applyBorder="1" applyAlignment="1" applyProtection="1"/>
    <xf numFmtId="4" fontId="3" fillId="2" borderId="41" xfId="0" applyNumberFormat="1" applyFont="1" applyFill="1" applyBorder="1" applyAlignment="1" applyProtection="1"/>
    <xf numFmtId="14" fontId="3" fillId="2" borderId="0" xfId="0" applyNumberFormat="1" applyFont="1" applyFill="1" applyBorder="1" applyAlignment="1" applyProtection="1"/>
    <xf numFmtId="3" fontId="3" fillId="2" borderId="27" xfId="0" applyNumberFormat="1" applyFont="1" applyFill="1" applyBorder="1" applyAlignment="1" applyProtection="1"/>
    <xf numFmtId="4" fontId="8" fillId="3" borderId="12" xfId="0" applyNumberFormat="1" applyFont="1" applyFill="1" applyBorder="1" applyAlignment="1" applyProtection="1">
      <alignment horizontal="left"/>
    </xf>
    <xf numFmtId="0" fontId="7" fillId="3" borderId="16" xfId="0" applyNumberFormat="1" applyFont="1" applyFill="1" applyBorder="1" applyAlignment="1" applyProtection="1">
      <alignment horizontal="left"/>
    </xf>
    <xf numFmtId="0" fontId="1" fillId="2" borderId="44" xfId="0" applyNumberFormat="1" applyFont="1" applyFill="1" applyBorder="1" applyAlignment="1" applyProtection="1"/>
    <xf numFmtId="2" fontId="3" fillId="2" borderId="31" xfId="0" applyNumberFormat="1" applyFont="1" applyFill="1" applyBorder="1" applyAlignment="1" applyProtection="1"/>
    <xf numFmtId="2" fontId="3" fillId="2" borderId="20" xfId="0" applyNumberFormat="1" applyFont="1" applyFill="1" applyBorder="1" applyAlignment="1" applyProtection="1"/>
    <xf numFmtId="3" fontId="3" fillId="0" borderId="1" xfId="0" applyNumberFormat="1" applyFont="1" applyFill="1" applyBorder="1" applyAlignment="1" applyProtection="1"/>
    <xf numFmtId="17" fontId="3" fillId="2" borderId="16" xfId="0" applyNumberFormat="1" applyFont="1" applyFill="1" applyBorder="1" applyAlignment="1" applyProtection="1"/>
    <xf numFmtId="0" fontId="3" fillId="2" borderId="7" xfId="0" applyNumberFormat="1" applyFont="1" applyFill="1" applyBorder="1" applyAlignment="1" applyProtection="1"/>
    <xf numFmtId="0" fontId="3" fillId="2" borderId="45" xfId="0" applyNumberFormat="1" applyFont="1" applyFill="1" applyBorder="1" applyAlignment="1" applyProtection="1"/>
    <xf numFmtId="4" fontId="3" fillId="2" borderId="44" xfId="0" applyNumberFormat="1" applyFont="1" applyFill="1" applyBorder="1" applyAlignment="1" applyProtection="1"/>
    <xf numFmtId="0" fontId="4" fillId="2" borderId="8" xfId="0" applyNumberFormat="1" applyFont="1" applyFill="1" applyBorder="1" applyAlignment="1" applyProtection="1"/>
    <xf numFmtId="0" fontId="4" fillId="2" borderId="9" xfId="0" applyNumberFormat="1" applyFont="1" applyFill="1" applyBorder="1" applyAlignment="1" applyProtection="1"/>
    <xf numFmtId="3" fontId="11" fillId="3" borderId="1" xfId="0" applyNumberFormat="1" applyFont="1" applyFill="1" applyBorder="1" applyAlignment="1" applyProtection="1"/>
    <xf numFmtId="4" fontId="12" fillId="3" borderId="1" xfId="0" applyNumberFormat="1" applyFont="1" applyFill="1" applyBorder="1" applyAlignment="1" applyProtection="1"/>
    <xf numFmtId="0" fontId="2" fillId="2" borderId="21" xfId="0" applyNumberFormat="1" applyFont="1" applyFill="1" applyBorder="1" applyAlignment="1" applyProtection="1"/>
    <xf numFmtId="3" fontId="4" fillId="2" borderId="1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/>
    <xf numFmtId="3" fontId="3" fillId="2" borderId="51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left"/>
    </xf>
    <xf numFmtId="0" fontId="4" fillId="2" borderId="28" xfId="0" applyNumberFormat="1" applyFont="1" applyFill="1" applyBorder="1" applyAlignment="1" applyProtection="1">
      <alignment horizontal="center" wrapText="1"/>
    </xf>
    <xf numFmtId="3" fontId="4" fillId="2" borderId="34" xfId="0" applyNumberFormat="1" applyFont="1" applyFill="1" applyBorder="1" applyAlignment="1" applyProtection="1">
      <alignment horizontal="center" wrapText="1"/>
    </xf>
    <xf numFmtId="14" fontId="4" fillId="2" borderId="12" xfId="0" applyNumberFormat="1" applyFont="1" applyFill="1" applyBorder="1" applyAlignment="1" applyProtection="1">
      <alignment horizontal="center" wrapText="1"/>
    </xf>
    <xf numFmtId="0" fontId="1" fillId="2" borderId="53" xfId="0" applyNumberFormat="1" applyFont="1" applyFill="1" applyBorder="1" applyAlignment="1" applyProtection="1"/>
    <xf numFmtId="3" fontId="1" fillId="2" borderId="53" xfId="0" applyNumberFormat="1" applyFont="1" applyFill="1" applyBorder="1" applyAlignment="1" applyProtection="1"/>
    <xf numFmtId="0" fontId="3" fillId="2" borderId="55" xfId="0" applyNumberFormat="1" applyFont="1" applyFill="1" applyBorder="1" applyAlignment="1" applyProtection="1"/>
    <xf numFmtId="0" fontId="3" fillId="2" borderId="57" xfId="0" applyNumberFormat="1" applyFont="1" applyFill="1" applyBorder="1" applyAlignment="1" applyProtection="1"/>
    <xf numFmtId="0" fontId="3" fillId="2" borderId="58" xfId="0" applyNumberFormat="1" applyFont="1" applyFill="1" applyBorder="1" applyAlignment="1" applyProtection="1"/>
    <xf numFmtId="3" fontId="3" fillId="2" borderId="59" xfId="0" applyNumberFormat="1" applyFont="1" applyFill="1" applyBorder="1" applyAlignment="1" applyProtection="1"/>
    <xf numFmtId="4" fontId="3" fillId="2" borderId="59" xfId="0" applyNumberFormat="1" applyFont="1" applyFill="1" applyBorder="1" applyAlignment="1" applyProtection="1"/>
    <xf numFmtId="0" fontId="3" fillId="2" borderId="60" xfId="0" applyNumberFormat="1" applyFont="1" applyFill="1" applyBorder="1" applyAlignment="1" applyProtection="1"/>
    <xf numFmtId="3" fontId="3" fillId="2" borderId="61" xfId="0" applyNumberFormat="1" applyFont="1" applyFill="1" applyBorder="1" applyAlignment="1" applyProtection="1"/>
    <xf numFmtId="3" fontId="3" fillId="2" borderId="57" xfId="0" applyNumberFormat="1" applyFont="1" applyFill="1" applyBorder="1" applyAlignment="1" applyProtection="1"/>
    <xf numFmtId="3" fontId="3" fillId="2" borderId="62" xfId="0" applyNumberFormat="1" applyFont="1" applyFill="1" applyBorder="1" applyAlignment="1" applyProtection="1"/>
    <xf numFmtId="3" fontId="3" fillId="2" borderId="63" xfId="0" applyNumberFormat="1" applyFont="1" applyFill="1" applyBorder="1" applyAlignment="1" applyProtection="1"/>
    <xf numFmtId="0" fontId="3" fillId="2" borderId="65" xfId="0" applyNumberFormat="1" applyFont="1" applyFill="1" applyBorder="1" applyAlignment="1" applyProtection="1"/>
    <xf numFmtId="3" fontId="3" fillId="2" borderId="65" xfId="0" applyNumberFormat="1" applyFont="1" applyFill="1" applyBorder="1" applyAlignment="1" applyProtection="1"/>
    <xf numFmtId="3" fontId="3" fillId="2" borderId="67" xfId="0" applyNumberFormat="1" applyFont="1" applyFill="1" applyBorder="1" applyAlignment="1" applyProtection="1"/>
    <xf numFmtId="3" fontId="3" fillId="2" borderId="66" xfId="0" applyNumberFormat="1" applyFont="1" applyFill="1" applyBorder="1" applyAlignment="1" applyProtection="1"/>
    <xf numFmtId="0" fontId="3" fillId="2" borderId="68" xfId="0" applyNumberFormat="1" applyFont="1" applyFill="1" applyBorder="1" applyAlignment="1" applyProtection="1"/>
    <xf numFmtId="0" fontId="3" fillId="2" borderId="17" xfId="0" applyNumberFormat="1" applyFont="1" applyFill="1" applyBorder="1" applyAlignment="1" applyProtection="1"/>
    <xf numFmtId="3" fontId="3" fillId="2" borderId="69" xfId="0" applyNumberFormat="1" applyFont="1" applyFill="1" applyBorder="1" applyAlignment="1" applyProtection="1"/>
    <xf numFmtId="3" fontId="3" fillId="2" borderId="71" xfId="0" applyNumberFormat="1" applyFont="1" applyFill="1" applyBorder="1" applyAlignment="1" applyProtection="1"/>
    <xf numFmtId="3" fontId="3" fillId="2" borderId="7" xfId="0" applyNumberFormat="1" applyFont="1" applyFill="1" applyBorder="1" applyAlignment="1" applyProtection="1"/>
    <xf numFmtId="3" fontId="3" fillId="2" borderId="72" xfId="0" applyNumberFormat="1" applyFont="1" applyFill="1" applyBorder="1" applyAlignment="1" applyProtection="1"/>
    <xf numFmtId="3" fontId="3" fillId="2" borderId="55" xfId="0" applyNumberFormat="1" applyFont="1" applyFill="1" applyBorder="1" applyAlignment="1" applyProtection="1"/>
    <xf numFmtId="3" fontId="3" fillId="2" borderId="64" xfId="0" applyNumberFormat="1" applyFont="1" applyFill="1" applyBorder="1" applyAlignment="1" applyProtection="1"/>
    <xf numFmtId="3" fontId="3" fillId="0" borderId="66" xfId="0" applyNumberFormat="1" applyFont="1" applyFill="1" applyBorder="1" applyAlignment="1" applyProtection="1"/>
    <xf numFmtId="3" fontId="3" fillId="2" borderId="68" xfId="0" applyNumberFormat="1" applyFont="1" applyFill="1" applyBorder="1" applyAlignment="1" applyProtection="1"/>
    <xf numFmtId="3" fontId="3" fillId="2" borderId="58" xfId="0" applyNumberFormat="1" applyFont="1" applyFill="1" applyBorder="1" applyAlignment="1" applyProtection="1"/>
    <xf numFmtId="0" fontId="1" fillId="2" borderId="56" xfId="0" applyNumberFormat="1" applyFont="1" applyFill="1" applyBorder="1" applyAlignment="1" applyProtection="1"/>
    <xf numFmtId="3" fontId="3" fillId="2" borderId="56" xfId="0" applyNumberFormat="1" applyFont="1" applyFill="1" applyBorder="1" applyAlignment="1" applyProtection="1"/>
    <xf numFmtId="0" fontId="3" fillId="2" borderId="43" xfId="0" applyNumberFormat="1" applyFont="1" applyFill="1" applyBorder="1" applyAlignment="1" applyProtection="1"/>
    <xf numFmtId="0" fontId="3" fillId="2" borderId="72" xfId="0" applyNumberFormat="1" applyFont="1" applyFill="1" applyBorder="1" applyAlignment="1" applyProtection="1"/>
    <xf numFmtId="3" fontId="3" fillId="2" borderId="73" xfId="0" applyNumberFormat="1" applyFont="1" applyFill="1" applyBorder="1" applyAlignment="1" applyProtection="1"/>
    <xf numFmtId="0" fontId="3" fillId="2" borderId="74" xfId="0" applyNumberFormat="1" applyFont="1" applyFill="1" applyBorder="1" applyAlignment="1" applyProtection="1"/>
    <xf numFmtId="0" fontId="3" fillId="2" borderId="75" xfId="0" applyNumberFormat="1" applyFont="1" applyFill="1" applyBorder="1" applyAlignment="1" applyProtection="1"/>
    <xf numFmtId="0" fontId="3" fillId="2" borderId="76" xfId="0" applyNumberFormat="1" applyFont="1" applyFill="1" applyBorder="1" applyAlignment="1" applyProtection="1"/>
    <xf numFmtId="4" fontId="10" fillId="3" borderId="15" xfId="0" applyNumberFormat="1" applyFont="1" applyFill="1" applyBorder="1" applyAlignment="1" applyProtection="1"/>
    <xf numFmtId="4" fontId="10" fillId="3" borderId="1" xfId="0" applyNumberFormat="1" applyFont="1" applyFill="1" applyBorder="1" applyAlignment="1" applyProtection="1"/>
    <xf numFmtId="3" fontId="3" fillId="0" borderId="14" xfId="0" applyNumberFormat="1" applyFont="1" applyFill="1" applyBorder="1" applyAlignment="1" applyProtection="1"/>
    <xf numFmtId="3" fontId="3" fillId="0" borderId="2" xfId="0" applyNumberFormat="1" applyFont="1" applyFill="1" applyBorder="1" applyAlignment="1" applyProtection="1"/>
    <xf numFmtId="3" fontId="3" fillId="0" borderId="27" xfId="0" applyNumberFormat="1" applyFont="1" applyFill="1" applyBorder="1" applyAlignment="1" applyProtection="1"/>
    <xf numFmtId="0" fontId="3" fillId="0" borderId="14" xfId="0" applyNumberFormat="1" applyFont="1" applyFill="1" applyBorder="1" applyAlignment="1" applyProtection="1"/>
    <xf numFmtId="0" fontId="1" fillId="0" borderId="2" xfId="0" applyNumberFormat="1" applyFont="1" applyFill="1" applyBorder="1" applyAlignment="1" applyProtection="1"/>
    <xf numFmtId="4" fontId="3" fillId="0" borderId="41" xfId="0" applyNumberFormat="1" applyFont="1" applyFill="1" applyBorder="1" applyAlignment="1" applyProtection="1"/>
    <xf numFmtId="4" fontId="3" fillId="0" borderId="29" xfId="0" applyNumberFormat="1" applyFont="1" applyFill="1" applyBorder="1" applyAlignment="1" applyProtection="1"/>
    <xf numFmtId="4" fontId="3" fillId="0" borderId="38" xfId="0" applyNumberFormat="1" applyFont="1" applyFill="1" applyBorder="1" applyAlignment="1" applyProtection="1"/>
    <xf numFmtId="3" fontId="3" fillId="4" borderId="14" xfId="0" applyNumberFormat="1" applyFont="1" applyFill="1" applyBorder="1" applyAlignment="1" applyProtection="1"/>
    <xf numFmtId="3" fontId="3" fillId="5" borderId="2" xfId="0" applyNumberFormat="1" applyFont="1" applyFill="1" applyBorder="1" applyAlignment="1" applyProtection="1"/>
    <xf numFmtId="3" fontId="3" fillId="5" borderId="21" xfId="0" applyNumberFormat="1" applyFont="1" applyFill="1" applyBorder="1" applyAlignment="1" applyProtection="1"/>
    <xf numFmtId="0" fontId="4" fillId="2" borderId="14" xfId="0" applyNumberFormat="1" applyFont="1" applyFill="1" applyBorder="1" applyAlignment="1" applyProtection="1"/>
    <xf numFmtId="4" fontId="4" fillId="2" borderId="1" xfId="0" applyNumberFormat="1" applyFont="1" applyFill="1" applyBorder="1" applyAlignment="1" applyProtection="1"/>
    <xf numFmtId="3" fontId="8" fillId="3" borderId="1" xfId="0" applyNumberFormat="1" applyFont="1" applyFill="1" applyBorder="1" applyAlignment="1" applyProtection="1">
      <alignment horizontal="right"/>
    </xf>
    <xf numFmtId="0" fontId="3" fillId="2" borderId="51" xfId="0" applyNumberFormat="1" applyFont="1" applyFill="1" applyBorder="1" applyAlignment="1" applyProtection="1"/>
    <xf numFmtId="0" fontId="3" fillId="2" borderId="40" xfId="0" applyNumberFormat="1" applyFont="1" applyFill="1" applyBorder="1" applyAlignment="1" applyProtection="1"/>
    <xf numFmtId="3" fontId="3" fillId="2" borderId="77" xfId="0" applyNumberFormat="1" applyFont="1" applyFill="1" applyBorder="1" applyAlignment="1" applyProtection="1"/>
    <xf numFmtId="3" fontId="3" fillId="2" borderId="21" xfId="0" applyNumberFormat="1" applyFont="1" applyFill="1" applyBorder="1" applyAlignment="1" applyProtection="1"/>
    <xf numFmtId="0" fontId="3" fillId="2" borderId="42" xfId="0" applyNumberFormat="1" applyFont="1" applyFill="1" applyBorder="1" applyAlignment="1" applyProtection="1"/>
    <xf numFmtId="0" fontId="3" fillId="2" borderId="70" xfId="0" applyNumberFormat="1" applyFont="1" applyFill="1" applyBorder="1" applyAlignment="1" applyProtection="1"/>
    <xf numFmtId="3" fontId="3" fillId="0" borderId="8" xfId="0" applyNumberFormat="1" applyFont="1" applyFill="1" applyBorder="1" applyAlignment="1" applyProtection="1"/>
    <xf numFmtId="3" fontId="3" fillId="0" borderId="21" xfId="0" applyNumberFormat="1" applyFont="1" applyFill="1" applyBorder="1" applyAlignment="1" applyProtection="1"/>
    <xf numFmtId="3" fontId="3" fillId="2" borderId="47" xfId="0" applyNumberFormat="1" applyFont="1" applyFill="1" applyBorder="1" applyAlignment="1" applyProtection="1"/>
    <xf numFmtId="3" fontId="3" fillId="2" borderId="43" xfId="0" applyNumberFormat="1" applyFont="1" applyFill="1" applyBorder="1" applyAlignment="1" applyProtection="1"/>
    <xf numFmtId="3" fontId="3" fillId="2" borderId="5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/>
    <xf numFmtId="0" fontId="15" fillId="2" borderId="35" xfId="0" applyNumberFormat="1" applyFont="1" applyFill="1" applyBorder="1" applyAlignment="1" applyProtection="1"/>
    <xf numFmtId="0" fontId="15" fillId="2" borderId="36" xfId="0" applyNumberFormat="1" applyFont="1" applyFill="1" applyBorder="1" applyAlignment="1" applyProtection="1"/>
    <xf numFmtId="0" fontId="15" fillId="2" borderId="37" xfId="0" applyNumberFormat="1" applyFont="1" applyFill="1" applyBorder="1" applyAlignment="1" applyProtection="1"/>
    <xf numFmtId="3" fontId="16" fillId="2" borderId="35" xfId="0" applyNumberFormat="1" applyFont="1" applyFill="1" applyBorder="1" applyAlignment="1" applyProtection="1"/>
    <xf numFmtId="4" fontId="16" fillId="2" borderId="35" xfId="0" applyNumberFormat="1" applyFont="1" applyFill="1" applyBorder="1" applyAlignment="1" applyProtection="1"/>
    <xf numFmtId="4" fontId="16" fillId="2" borderId="12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3" fillId="2" borderId="54" xfId="0" applyNumberFormat="1" applyFont="1" applyFill="1" applyBorder="1" applyAlignment="1" applyProtection="1"/>
    <xf numFmtId="3" fontId="3" fillId="0" borderId="51" xfId="0" applyNumberFormat="1" applyFont="1" applyFill="1" applyBorder="1" applyAlignment="1" applyProtection="1"/>
    <xf numFmtId="0" fontId="14" fillId="0" borderId="21" xfId="0" applyFont="1" applyFill="1" applyBorder="1" applyAlignment="1"/>
    <xf numFmtId="3" fontId="3" fillId="4" borderId="51" xfId="0" applyNumberFormat="1" applyFont="1" applyFill="1" applyBorder="1" applyAlignment="1" applyProtection="1"/>
    <xf numFmtId="0" fontId="14" fillId="4" borderId="21" xfId="0" applyFont="1" applyFill="1" applyBorder="1" applyAlignment="1"/>
    <xf numFmtId="0" fontId="1" fillId="4" borderId="0" xfId="0" applyNumberFormat="1" applyFont="1" applyFill="1" applyBorder="1" applyAlignment="1" applyProtection="1"/>
    <xf numFmtId="3" fontId="1" fillId="4" borderId="0" xfId="0" applyNumberFormat="1" applyFont="1" applyFill="1" applyBorder="1" applyAlignment="1" applyProtection="1"/>
    <xf numFmtId="3" fontId="13" fillId="2" borderId="1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64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0" fontId="15" fillId="2" borderId="0" xfId="0" applyNumberFormat="1" applyFont="1" applyFill="1" applyBorder="1" applyAlignment="1" applyProtection="1"/>
    <xf numFmtId="0" fontId="3" fillId="2" borderId="78" xfId="0" applyNumberFormat="1" applyFont="1" applyFill="1" applyBorder="1" applyAlignment="1" applyProtection="1"/>
    <xf numFmtId="0" fontId="3" fillId="2" borderId="79" xfId="0" applyNumberFormat="1" applyFont="1" applyFill="1" applyBorder="1" applyAlignment="1" applyProtection="1"/>
    <xf numFmtId="3" fontId="3" fillId="2" borderId="80" xfId="0" applyNumberFormat="1" applyFont="1" applyFill="1" applyBorder="1" applyAlignment="1" applyProtection="1"/>
    <xf numFmtId="3" fontId="3" fillId="2" borderId="81" xfId="0" applyNumberFormat="1" applyFont="1" applyFill="1" applyBorder="1" applyAlignment="1" applyProtection="1"/>
    <xf numFmtId="3" fontId="3" fillId="2" borderId="82" xfId="0" applyNumberFormat="1" applyFont="1" applyFill="1" applyBorder="1" applyAlignment="1" applyProtection="1"/>
    <xf numFmtId="3" fontId="3" fillId="2" borderId="83" xfId="0" applyNumberFormat="1" applyFont="1" applyFill="1" applyBorder="1" applyAlignment="1" applyProtection="1"/>
    <xf numFmtId="0" fontId="3" fillId="2" borderId="84" xfId="0" applyNumberFormat="1" applyFont="1" applyFill="1" applyBorder="1" applyAlignment="1" applyProtection="1"/>
    <xf numFmtId="3" fontId="3" fillId="2" borderId="85" xfId="0" applyNumberFormat="1" applyFont="1" applyFill="1" applyBorder="1" applyAlignment="1" applyProtection="1"/>
    <xf numFmtId="3" fontId="3" fillId="2" borderId="86" xfId="0" applyNumberFormat="1" applyFont="1" applyFill="1" applyBorder="1" applyAlignment="1" applyProtection="1"/>
    <xf numFmtId="3" fontId="3" fillId="2" borderId="87" xfId="0" applyNumberFormat="1" applyFont="1" applyFill="1" applyBorder="1" applyAlignment="1" applyProtection="1"/>
    <xf numFmtId="3" fontId="3" fillId="2" borderId="88" xfId="0" applyNumberFormat="1" applyFont="1" applyFill="1" applyBorder="1" applyAlignment="1" applyProtection="1"/>
    <xf numFmtId="0" fontId="3" fillId="0" borderId="51" xfId="0" applyNumberFormat="1" applyFont="1" applyFill="1" applyBorder="1" applyAlignment="1" applyProtection="1"/>
    <xf numFmtId="3" fontId="4" fillId="2" borderId="66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3" fontId="13" fillId="2" borderId="2" xfId="0" applyNumberFormat="1" applyFont="1" applyFill="1" applyBorder="1" applyAlignment="1" applyProtection="1"/>
    <xf numFmtId="3" fontId="13" fillId="2" borderId="11" xfId="0" applyNumberFormat="1" applyFont="1" applyFill="1" applyBorder="1" applyAlignment="1" applyProtection="1"/>
    <xf numFmtId="0" fontId="13" fillId="0" borderId="14" xfId="0" applyNumberFormat="1" applyFont="1" applyFill="1" applyBorder="1" applyAlignment="1" applyProtection="1"/>
    <xf numFmtId="0" fontId="13" fillId="2" borderId="2" xfId="0" applyNumberFormat="1" applyFont="1" applyFill="1" applyBorder="1" applyAlignment="1" applyProtection="1"/>
    <xf numFmtId="3" fontId="13" fillId="2" borderId="81" xfId="0" applyNumberFormat="1" applyFont="1" applyFill="1" applyBorder="1" applyAlignment="1" applyProtection="1"/>
    <xf numFmtId="3" fontId="13" fillId="2" borderId="9" xfId="0" applyNumberFormat="1" applyFont="1" applyFill="1" applyBorder="1" applyAlignment="1" applyProtection="1"/>
    <xf numFmtId="3" fontId="13" fillId="2" borderId="10" xfId="0" applyNumberFormat="1" applyFont="1" applyFill="1" applyBorder="1" applyAlignment="1" applyProtection="1"/>
    <xf numFmtId="4" fontId="13" fillId="2" borderId="29" xfId="0" applyNumberFormat="1" applyFont="1" applyFill="1" applyBorder="1" applyAlignment="1" applyProtection="1"/>
    <xf numFmtId="3" fontId="13" fillId="2" borderId="15" xfId="0" applyNumberFormat="1" applyFont="1" applyFill="1" applyBorder="1" applyAlignment="1" applyProtection="1"/>
    <xf numFmtId="0" fontId="13" fillId="2" borderId="51" xfId="0" applyNumberFormat="1" applyFont="1" applyFill="1" applyBorder="1" applyAlignment="1" applyProtection="1"/>
    <xf numFmtId="3" fontId="13" fillId="2" borderId="57" xfId="0" applyNumberFormat="1" applyFont="1" applyFill="1" applyBorder="1" applyAlignment="1" applyProtection="1"/>
    <xf numFmtId="3" fontId="13" fillId="2" borderId="59" xfId="0" applyNumberFormat="1" applyFont="1" applyFill="1" applyBorder="1" applyAlignment="1" applyProtection="1"/>
    <xf numFmtId="3" fontId="13" fillId="2" borderId="23" xfId="0" applyNumberFormat="1" applyFont="1" applyFill="1" applyBorder="1" applyAlignment="1" applyProtection="1"/>
    <xf numFmtId="3" fontId="13" fillId="2" borderId="19" xfId="0" applyNumberFormat="1" applyFont="1" applyFill="1" applyBorder="1" applyAlignment="1" applyProtection="1"/>
    <xf numFmtId="3" fontId="13" fillId="2" borderId="12" xfId="0" applyNumberFormat="1" applyFont="1" applyFill="1" applyBorder="1" applyAlignment="1" applyProtection="1"/>
    <xf numFmtId="3" fontId="18" fillId="2" borderId="35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64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3" fontId="13" fillId="2" borderId="20" xfId="0" applyNumberFormat="1" applyFont="1" applyFill="1" applyBorder="1" applyAlignment="1" applyProtection="1"/>
    <xf numFmtId="3" fontId="13" fillId="2" borderId="13" xfId="0" applyNumberFormat="1" applyFont="1" applyFill="1" applyBorder="1" applyAlignment="1" applyProtection="1"/>
    <xf numFmtId="3" fontId="13" fillId="2" borderId="80" xfId="0" applyNumberFormat="1" applyFont="1" applyFill="1" applyBorder="1" applyAlignment="1" applyProtection="1"/>
    <xf numFmtId="3" fontId="13" fillId="2" borderId="65" xfId="0" applyNumberFormat="1" applyFont="1" applyFill="1" applyBorder="1" applyAlignment="1" applyProtection="1"/>
    <xf numFmtId="0" fontId="3" fillId="2" borderId="21" xfId="0" applyNumberFormat="1" applyFont="1" applyFill="1" applyBorder="1" applyAlignment="1" applyProtection="1"/>
    <xf numFmtId="0" fontId="3" fillId="2" borderId="64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3" fontId="17" fillId="2" borderId="14" xfId="0" applyNumberFormat="1" applyFont="1" applyFill="1" applyBorder="1" applyAlignment="1" applyProtection="1"/>
    <xf numFmtId="0" fontId="17" fillId="2" borderId="2" xfId="0" applyNumberFormat="1" applyFont="1" applyFill="1" applyBorder="1" applyAlignment="1" applyProtection="1"/>
    <xf numFmtId="0" fontId="17" fillId="2" borderId="21" xfId="0" applyNumberFormat="1" applyFont="1" applyFill="1" applyBorder="1" applyAlignment="1" applyProtection="1"/>
    <xf numFmtId="3" fontId="17" fillId="2" borderId="1" xfId="0" applyNumberFormat="1" applyFont="1" applyFill="1" applyBorder="1" applyAlignment="1" applyProtection="1"/>
    <xf numFmtId="3" fontId="17" fillId="2" borderId="9" xfId="0" applyNumberFormat="1" applyFont="1" applyFill="1" applyBorder="1" applyAlignment="1" applyProtection="1"/>
    <xf numFmtId="3" fontId="17" fillId="2" borderId="11" xfId="0" applyNumberFormat="1" applyFont="1" applyFill="1" applyBorder="1" applyAlignment="1" applyProtection="1"/>
    <xf numFmtId="0" fontId="19" fillId="2" borderId="0" xfId="0" applyNumberFormat="1" applyFont="1" applyFill="1" applyBorder="1" applyAlignment="1" applyProtection="1"/>
    <xf numFmtId="3" fontId="17" fillId="2" borderId="10" xfId="0" applyNumberFormat="1" applyFont="1" applyFill="1" applyBorder="1" applyAlignment="1" applyProtection="1"/>
    <xf numFmtId="0" fontId="17" fillId="2" borderId="4" xfId="0" applyNumberFormat="1" applyFont="1" applyFill="1" applyBorder="1" applyAlignment="1" applyProtection="1"/>
    <xf numFmtId="0" fontId="17" fillId="2" borderId="74" xfId="0" applyNumberFormat="1" applyFont="1" applyFill="1" applyBorder="1" applyAlignment="1" applyProtection="1"/>
    <xf numFmtId="0" fontId="17" fillId="2" borderId="13" xfId="0" applyNumberFormat="1" applyFont="1" applyFill="1" applyBorder="1" applyAlignment="1" applyProtection="1"/>
    <xf numFmtId="3" fontId="17" fillId="2" borderId="20" xfId="0" applyNumberFormat="1" applyFont="1" applyFill="1" applyBorder="1" applyAlignment="1" applyProtection="1"/>
    <xf numFmtId="3" fontId="17" fillId="2" borderId="2" xfId="0" applyNumberFormat="1" applyFont="1" applyFill="1" applyBorder="1" applyAlignment="1" applyProtection="1"/>
    <xf numFmtId="3" fontId="17" fillId="2" borderId="81" xfId="0" applyNumberFormat="1" applyFont="1" applyFill="1" applyBorder="1" applyAlignment="1" applyProtection="1"/>
    <xf numFmtId="0" fontId="17" fillId="0" borderId="14" xfId="0" applyNumberFormat="1" applyFont="1" applyFill="1" applyBorder="1" applyAlignment="1" applyProtection="1"/>
    <xf numFmtId="3" fontId="17" fillId="2" borderId="27" xfId="0" applyNumberFormat="1" applyFont="1" applyFill="1" applyBorder="1" applyAlignment="1" applyProtection="1"/>
    <xf numFmtId="3" fontId="17" fillId="2" borderId="13" xfId="0" applyNumberFormat="1" applyFont="1" applyFill="1" applyBorder="1" applyAlignment="1" applyProtection="1"/>
    <xf numFmtId="0" fontId="21" fillId="2" borderId="0" xfId="0" applyNumberFormat="1" applyFont="1" applyFill="1" applyBorder="1" applyAlignment="1" applyProtection="1"/>
    <xf numFmtId="0" fontId="3" fillId="2" borderId="48" xfId="0" applyNumberFormat="1" applyFont="1" applyFill="1" applyBorder="1" applyAlignment="1" applyProtection="1"/>
    <xf numFmtId="0" fontId="3" fillId="2" borderId="49" xfId="0" applyNumberFormat="1" applyFont="1" applyFill="1" applyBorder="1" applyAlignment="1" applyProtection="1"/>
    <xf numFmtId="0" fontId="3" fillId="2" borderId="50" xfId="0" applyNumberFormat="1" applyFont="1" applyFill="1" applyBorder="1" applyAlignment="1" applyProtection="1"/>
    <xf numFmtId="0" fontId="4" fillId="2" borderId="16" xfId="0" applyNumberFormat="1" applyFont="1" applyFill="1" applyBorder="1" applyAlignment="1" applyProtection="1"/>
    <xf numFmtId="0" fontId="4" fillId="2" borderId="7" xfId="0" applyNumberFormat="1" applyFont="1" applyFill="1" applyBorder="1" applyAlignment="1" applyProtection="1"/>
    <xf numFmtId="0" fontId="4" fillId="2" borderId="52" xfId="0" applyNumberFormat="1" applyFont="1" applyFill="1" applyBorder="1" applyAlignment="1" applyProtection="1"/>
    <xf numFmtId="0" fontId="3" fillId="2" borderId="46" xfId="0" applyNumberFormat="1" applyFont="1" applyFill="1" applyBorder="1" applyAlignment="1" applyProtection="1"/>
    <xf numFmtId="0" fontId="14" fillId="0" borderId="47" xfId="0" applyFont="1" applyBorder="1" applyAlignment="1"/>
    <xf numFmtId="0" fontId="3" fillId="2" borderId="21" xfId="0" applyNumberFormat="1" applyFont="1" applyFill="1" applyBorder="1" applyAlignment="1" applyProtection="1"/>
    <xf numFmtId="0" fontId="14" fillId="0" borderId="1" xfId="0" applyFont="1" applyBorder="1" applyAlignment="1"/>
    <xf numFmtId="0" fontId="3" fillId="2" borderId="64" xfId="0" applyNumberFormat="1" applyFont="1" applyFill="1" applyBorder="1" applyAlignment="1" applyProtection="1"/>
    <xf numFmtId="0" fontId="3" fillId="2" borderId="51" xfId="0" applyNumberFormat="1" applyFont="1" applyFill="1" applyBorder="1" applyAlignment="1" applyProtection="1"/>
    <xf numFmtId="0" fontId="14" fillId="0" borderId="21" xfId="0" applyFont="1" applyBorder="1" applyAlignment="1"/>
    <xf numFmtId="0" fontId="17" fillId="2" borderId="21" xfId="0" applyNumberFormat="1" applyFont="1" applyFill="1" applyBorder="1" applyAlignment="1" applyProtection="1"/>
    <xf numFmtId="0" fontId="20" fillId="0" borderId="1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4"/>
  <sheetViews>
    <sheetView tabSelected="1" topLeftCell="A88" zoomScale="110" zoomScaleNormal="110" workbookViewId="0">
      <selection activeCell="A101" sqref="A101"/>
    </sheetView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7.5703125" style="3" customWidth="1"/>
    <col min="4" max="4" width="11.28515625" style="3" customWidth="1"/>
    <col min="5" max="5" width="9.28515625" style="3" customWidth="1"/>
    <col min="6" max="6" width="12.7109375" style="1" customWidth="1"/>
    <col min="7" max="7" width="14.85546875" style="3" customWidth="1"/>
    <col min="8" max="8" width="13.85546875" style="3" customWidth="1"/>
    <col min="9" max="9" width="11.85546875" style="3" customWidth="1"/>
    <col min="10" max="10" width="11.5703125" style="3" customWidth="1"/>
    <col min="11" max="11" width="10.140625" style="3" customWidth="1"/>
    <col min="12" max="12" width="11.5703125" style="1" customWidth="1"/>
    <col min="13" max="13" width="13.5703125" style="3" customWidth="1"/>
    <col min="14" max="14" width="2.7109375" style="3" customWidth="1"/>
    <col min="15" max="16384" width="10" style="3"/>
  </cols>
  <sheetData>
    <row r="1" spans="1:13" ht="18.75" customHeight="1" x14ac:dyDescent="0.3">
      <c r="A1" s="232" t="s">
        <v>196</v>
      </c>
      <c r="D1" s="51"/>
      <c r="E1" s="5"/>
      <c r="F1" s="52"/>
      <c r="G1" s="5"/>
      <c r="H1" s="5"/>
      <c r="I1" s="5"/>
      <c r="J1" s="5"/>
      <c r="K1" s="52"/>
      <c r="L1" s="52" t="s">
        <v>207</v>
      </c>
      <c r="M1" s="52" t="s">
        <v>208</v>
      </c>
    </row>
    <row r="2" spans="1:13" ht="9.75" customHeight="1" x14ac:dyDescent="0.25">
      <c r="A2" s="221" t="s">
        <v>204</v>
      </c>
      <c r="B2" s="221" t="s">
        <v>205</v>
      </c>
      <c r="C2" s="59"/>
      <c r="D2" s="50"/>
      <c r="E2" s="59"/>
      <c r="H2" s="5"/>
      <c r="K2" s="1"/>
    </row>
    <row r="3" spans="1:13" ht="13.5" thickBot="1" x14ac:dyDescent="0.25">
      <c r="A3" s="5" t="s">
        <v>0</v>
      </c>
      <c r="B3" s="86" t="s">
        <v>89</v>
      </c>
      <c r="H3" s="5" t="s">
        <v>1</v>
      </c>
      <c r="I3" s="86" t="s">
        <v>89</v>
      </c>
      <c r="K3" s="1"/>
    </row>
    <row r="4" spans="1:13" ht="27" customHeight="1" thickBot="1" x14ac:dyDescent="0.25">
      <c r="A4" s="159" t="s">
        <v>2</v>
      </c>
      <c r="B4" s="10"/>
      <c r="C4" s="10"/>
      <c r="D4" s="87" t="s">
        <v>189</v>
      </c>
      <c r="E4" s="87" t="s">
        <v>190</v>
      </c>
      <c r="F4" s="88" t="s">
        <v>90</v>
      </c>
      <c r="G4" s="89" t="s">
        <v>111</v>
      </c>
      <c r="H4" s="159" t="s">
        <v>2</v>
      </c>
      <c r="I4" s="10"/>
      <c r="J4" s="87" t="s">
        <v>189</v>
      </c>
      <c r="K4" s="87" t="s">
        <v>190</v>
      </c>
      <c r="L4" s="88" t="s">
        <v>90</v>
      </c>
      <c r="M4" s="89" t="s">
        <v>111</v>
      </c>
    </row>
    <row r="5" spans="1:13" x14ac:dyDescent="0.2">
      <c r="A5" s="160" t="s">
        <v>71</v>
      </c>
      <c r="B5" s="142"/>
      <c r="C5" s="142"/>
      <c r="D5" s="143">
        <v>1700000</v>
      </c>
      <c r="E5" s="17"/>
      <c r="F5" s="16">
        <f>SUM(D5:E5)</f>
        <v>1700000</v>
      </c>
      <c r="G5" s="43"/>
      <c r="H5" s="142" t="s">
        <v>16</v>
      </c>
      <c r="I5" s="142"/>
      <c r="J5" s="14">
        <v>3000000</v>
      </c>
      <c r="K5" s="15"/>
      <c r="L5" s="16">
        <f t="shared" ref="L5:L9" si="0">SUM(J5:K5)</f>
        <v>3000000</v>
      </c>
      <c r="M5" s="43"/>
    </row>
    <row r="6" spans="1:13" x14ac:dyDescent="0.2">
      <c r="A6" s="31" t="s">
        <v>70</v>
      </c>
      <c r="B6" s="21"/>
      <c r="C6" s="186"/>
      <c r="D6" s="14">
        <v>900000</v>
      </c>
      <c r="E6" s="17"/>
      <c r="F6" s="16">
        <f>SUM(D6:E6)</f>
        <v>900000</v>
      </c>
      <c r="G6" s="47"/>
      <c r="H6" s="241" t="s">
        <v>116</v>
      </c>
      <c r="I6" s="242"/>
      <c r="J6" s="15">
        <v>2200000</v>
      </c>
      <c r="K6" s="15"/>
      <c r="L6" s="16">
        <f t="shared" si="0"/>
        <v>2200000</v>
      </c>
      <c r="M6" s="42"/>
    </row>
    <row r="7" spans="1:13" x14ac:dyDescent="0.2">
      <c r="A7" s="215" t="s">
        <v>185</v>
      </c>
      <c r="B7" s="216"/>
      <c r="C7" s="217"/>
      <c r="D7" s="218">
        <v>800000</v>
      </c>
      <c r="E7" s="219"/>
      <c r="F7" s="220">
        <f>SUM(D7:E7)</f>
        <v>800000</v>
      </c>
      <c r="G7" s="47"/>
      <c r="H7" s="246" t="s">
        <v>186</v>
      </c>
      <c r="I7" s="247"/>
      <c r="J7" s="222">
        <v>1100000</v>
      </c>
      <c r="K7" s="222"/>
      <c r="L7" s="220">
        <f t="shared" si="0"/>
        <v>1100000</v>
      </c>
      <c r="M7" s="195"/>
    </row>
    <row r="8" spans="1:13" ht="13.5" customHeight="1" x14ac:dyDescent="0.2">
      <c r="A8" s="214" t="s">
        <v>113</v>
      </c>
      <c r="B8" s="21"/>
      <c r="C8" s="212"/>
      <c r="D8" s="14">
        <v>3000000</v>
      </c>
      <c r="E8" s="193">
        <v>2000000</v>
      </c>
      <c r="F8" s="189">
        <f>SUM(D8:E8)</f>
        <v>5000000</v>
      </c>
      <c r="G8" s="47"/>
      <c r="H8" s="186" t="s">
        <v>145</v>
      </c>
      <c r="I8" s="27"/>
      <c r="J8" s="23">
        <v>120000</v>
      </c>
      <c r="K8" s="15"/>
      <c r="L8" s="16">
        <f t="shared" si="0"/>
        <v>120000</v>
      </c>
      <c r="M8" s="42"/>
    </row>
    <row r="9" spans="1:13" ht="13.5" customHeight="1" x14ac:dyDescent="0.2">
      <c r="A9" s="215" t="s">
        <v>187</v>
      </c>
      <c r="B9" s="216"/>
      <c r="C9" s="217"/>
      <c r="D9" s="218">
        <v>80000</v>
      </c>
      <c r="E9" s="219"/>
      <c r="F9" s="220">
        <f>SUM(D9:E9)</f>
        <v>80000</v>
      </c>
      <c r="G9" s="47"/>
      <c r="H9" s="241" t="s">
        <v>199</v>
      </c>
      <c r="I9" s="242"/>
      <c r="J9" s="194"/>
      <c r="K9" s="194">
        <v>500000</v>
      </c>
      <c r="L9" s="189">
        <f t="shared" si="0"/>
        <v>500000</v>
      </c>
      <c r="M9" s="195"/>
    </row>
    <row r="10" spans="1:13" ht="13.5" customHeight="1" x14ac:dyDescent="0.2">
      <c r="A10" s="187"/>
      <c r="B10" s="21"/>
      <c r="C10" s="186"/>
      <c r="D10" s="14"/>
      <c r="E10" s="17"/>
      <c r="F10" s="16"/>
      <c r="G10" s="47"/>
      <c r="H10" s="246" t="s">
        <v>188</v>
      </c>
      <c r="I10" s="247"/>
      <c r="J10" s="222">
        <v>450000</v>
      </c>
      <c r="K10" s="222"/>
      <c r="L10" s="220">
        <f t="shared" ref="L10" si="1">SUM(J10:K10)</f>
        <v>450000</v>
      </c>
      <c r="M10" s="42"/>
    </row>
    <row r="11" spans="1:13" ht="13.5" customHeight="1" x14ac:dyDescent="0.2">
      <c r="A11" s="187"/>
      <c r="B11" s="21"/>
      <c r="C11" s="186"/>
      <c r="D11" s="14"/>
      <c r="E11" s="17"/>
      <c r="F11" s="16"/>
      <c r="G11" s="47"/>
      <c r="H11" s="212" t="s">
        <v>115</v>
      </c>
      <c r="I11" s="27"/>
      <c r="J11" s="23">
        <v>4300000</v>
      </c>
      <c r="K11" s="194">
        <v>2700000</v>
      </c>
      <c r="L11" s="189">
        <f t="shared" ref="L11:L15" si="2">SUM(J11:K11)</f>
        <v>7000000</v>
      </c>
      <c r="M11" s="42"/>
    </row>
    <row r="12" spans="1:13" ht="13.5" customHeight="1" x14ac:dyDescent="0.2">
      <c r="A12" s="187" t="s">
        <v>80</v>
      </c>
      <c r="B12" s="21"/>
      <c r="C12" s="186"/>
      <c r="D12" s="14">
        <v>2800000</v>
      </c>
      <c r="E12" s="17"/>
      <c r="F12" s="16">
        <f>SUM(D12:E12)</f>
        <v>2800000</v>
      </c>
      <c r="G12" s="47"/>
      <c r="H12" s="212" t="s">
        <v>192</v>
      </c>
      <c r="I12" s="27"/>
      <c r="J12" s="23">
        <v>0</v>
      </c>
      <c r="K12" s="194">
        <v>2000000</v>
      </c>
      <c r="L12" s="189">
        <f t="shared" si="2"/>
        <v>2000000</v>
      </c>
      <c r="M12" s="42"/>
    </row>
    <row r="13" spans="1:13" ht="13.5" customHeight="1" x14ac:dyDescent="0.2">
      <c r="A13" s="187" t="s">
        <v>112</v>
      </c>
      <c r="B13" s="21"/>
      <c r="C13" s="186"/>
      <c r="D13" s="14">
        <v>200000</v>
      </c>
      <c r="E13" s="6"/>
      <c r="F13" s="16">
        <f>SUM(D13:E13)</f>
        <v>200000</v>
      </c>
      <c r="G13" s="42"/>
      <c r="H13" s="21" t="s">
        <v>49</v>
      </c>
      <c r="I13" s="204"/>
      <c r="J13" s="15">
        <v>3500000</v>
      </c>
      <c r="K13" s="15"/>
      <c r="L13" s="16">
        <f t="shared" si="2"/>
        <v>3500000</v>
      </c>
      <c r="M13" s="42"/>
    </row>
    <row r="14" spans="1:13" ht="13.5" customHeight="1" x14ac:dyDescent="0.2">
      <c r="A14" s="187"/>
      <c r="B14" s="21"/>
      <c r="C14" s="186"/>
      <c r="D14" s="14"/>
      <c r="E14" s="14"/>
      <c r="F14" s="16"/>
      <c r="G14" s="42"/>
      <c r="H14" s="21" t="s">
        <v>40</v>
      </c>
      <c r="I14" s="204"/>
      <c r="J14" s="144">
        <v>400000</v>
      </c>
      <c r="K14" s="23"/>
      <c r="L14" s="16">
        <f t="shared" si="2"/>
        <v>400000</v>
      </c>
      <c r="M14" s="42"/>
    </row>
    <row r="15" spans="1:13" ht="13.5" customHeight="1" x14ac:dyDescent="0.2">
      <c r="A15" s="187" t="s">
        <v>114</v>
      </c>
      <c r="B15" s="21"/>
      <c r="C15" s="186"/>
      <c r="D15" s="14">
        <v>12000000</v>
      </c>
      <c r="E15" s="14"/>
      <c r="F15" s="16">
        <f>SUM(D15:E15)</f>
        <v>12000000</v>
      </c>
      <c r="G15" s="42"/>
      <c r="H15" s="223" t="s">
        <v>173</v>
      </c>
      <c r="I15" s="223"/>
      <c r="J15" s="218">
        <v>350000</v>
      </c>
      <c r="K15" s="218"/>
      <c r="L15" s="220">
        <f t="shared" si="2"/>
        <v>350000</v>
      </c>
      <c r="M15" s="42"/>
    </row>
    <row r="16" spans="1:13" ht="13.5" customHeight="1" x14ac:dyDescent="0.2">
      <c r="A16" s="187"/>
      <c r="B16" s="21"/>
      <c r="C16" s="186"/>
      <c r="D16" s="14"/>
      <c r="E16" s="14"/>
      <c r="F16" s="16"/>
      <c r="G16" s="42"/>
      <c r="H16" s="61"/>
      <c r="I16" s="61"/>
      <c r="J16" s="14"/>
      <c r="K16" s="23"/>
      <c r="L16" s="16"/>
      <c r="M16" s="42"/>
    </row>
    <row r="17" spans="1:13" ht="13.5" customHeight="1" x14ac:dyDescent="0.2">
      <c r="A17" s="187"/>
      <c r="B17" s="21"/>
      <c r="C17" s="186"/>
      <c r="D17" s="14"/>
      <c r="E17" s="14"/>
      <c r="F17" s="16"/>
      <c r="G17" s="42"/>
      <c r="H17" s="61" t="s">
        <v>43</v>
      </c>
      <c r="I17" s="61"/>
      <c r="J17" s="14">
        <v>800000</v>
      </c>
      <c r="K17" s="23"/>
      <c r="L17" s="16">
        <f>SUM(J17:K17)</f>
        <v>800000</v>
      </c>
      <c r="M17" s="42"/>
    </row>
    <row r="18" spans="1:13" ht="13.5" customHeight="1" x14ac:dyDescent="0.2">
      <c r="A18" s="187"/>
      <c r="B18" s="21"/>
      <c r="C18" s="186"/>
      <c r="D18" s="14"/>
      <c r="E18" s="14"/>
      <c r="F18" s="16"/>
      <c r="G18" s="42"/>
      <c r="H18" s="61"/>
      <c r="I18" s="61"/>
      <c r="J18" s="23"/>
      <c r="K18" s="23"/>
      <c r="L18" s="16"/>
      <c r="M18" s="42"/>
    </row>
    <row r="19" spans="1:13" ht="13.5" customHeight="1" x14ac:dyDescent="0.2">
      <c r="A19" s="187"/>
      <c r="B19" s="21"/>
      <c r="C19" s="186"/>
      <c r="D19" s="14"/>
      <c r="E19" s="14"/>
      <c r="F19" s="16"/>
      <c r="G19" s="42"/>
      <c r="H19" s="61" t="s">
        <v>117</v>
      </c>
      <c r="I19" s="61"/>
      <c r="J19" s="23">
        <v>22000000</v>
      </c>
      <c r="K19" s="23"/>
      <c r="L19" s="16">
        <f t="shared" ref="L19:L24" si="3">SUM(J19:K19)</f>
        <v>22000000</v>
      </c>
      <c r="M19" s="42"/>
    </row>
    <row r="20" spans="1:13" ht="13.5" customHeight="1" x14ac:dyDescent="0.2">
      <c r="A20" s="187"/>
      <c r="B20" s="21"/>
      <c r="C20" s="186"/>
      <c r="D20" s="14"/>
      <c r="E20" s="14"/>
      <c r="F20" s="16"/>
      <c r="G20" s="42"/>
      <c r="H20" s="21" t="s">
        <v>119</v>
      </c>
      <c r="I20" s="204"/>
      <c r="J20" s="25">
        <v>550000</v>
      </c>
      <c r="K20" s="23"/>
      <c r="L20" s="16">
        <f t="shared" si="3"/>
        <v>550000</v>
      </c>
      <c r="M20" s="42"/>
    </row>
    <row r="21" spans="1:13" ht="13.5" customHeight="1" x14ac:dyDescent="0.2">
      <c r="A21" s="187"/>
      <c r="B21" s="21"/>
      <c r="C21" s="186"/>
      <c r="D21" s="14"/>
      <c r="E21" s="14"/>
      <c r="F21" s="16"/>
      <c r="G21" s="42"/>
      <c r="H21" s="61" t="s">
        <v>69</v>
      </c>
      <c r="I21" s="61"/>
      <c r="J21" s="23">
        <v>4200000</v>
      </c>
      <c r="K21" s="23"/>
      <c r="L21" s="16">
        <f t="shared" si="3"/>
        <v>4200000</v>
      </c>
      <c r="M21" s="42"/>
    </row>
    <row r="22" spans="1:13" ht="13.5" customHeight="1" x14ac:dyDescent="0.2">
      <c r="A22" s="187"/>
      <c r="B22" s="21"/>
      <c r="C22" s="186"/>
      <c r="D22" s="14"/>
      <c r="E22" s="14"/>
      <c r="F22" s="16"/>
      <c r="G22" s="42"/>
      <c r="H22" s="61" t="s">
        <v>92</v>
      </c>
      <c r="I22" s="61"/>
      <c r="J22" s="23">
        <v>500000</v>
      </c>
      <c r="K22" s="196">
        <v>30000</v>
      </c>
      <c r="L22" s="189">
        <f t="shared" si="3"/>
        <v>530000</v>
      </c>
      <c r="M22" s="42"/>
    </row>
    <row r="23" spans="1:13" ht="13.5" customHeight="1" x14ac:dyDescent="0.2">
      <c r="A23" s="187"/>
      <c r="B23" s="21"/>
      <c r="C23" s="186"/>
      <c r="D23" s="14"/>
      <c r="E23" s="14"/>
      <c r="F23" s="16"/>
      <c r="G23" s="42"/>
      <c r="H23" s="61" t="s">
        <v>118</v>
      </c>
      <c r="I23" s="61"/>
      <c r="J23" s="23">
        <v>1500000</v>
      </c>
      <c r="K23" s="23"/>
      <c r="L23" s="16">
        <f t="shared" si="3"/>
        <v>1500000</v>
      </c>
      <c r="M23" s="42"/>
    </row>
    <row r="24" spans="1:13" ht="13.5" customHeight="1" x14ac:dyDescent="0.2">
      <c r="A24" s="187"/>
      <c r="B24" s="21"/>
      <c r="C24" s="186"/>
      <c r="D24" s="14"/>
      <c r="E24" s="14"/>
      <c r="F24" s="16"/>
      <c r="G24" s="42"/>
      <c r="H24" s="61" t="s">
        <v>191</v>
      </c>
      <c r="I24" s="61"/>
      <c r="J24" s="23"/>
      <c r="K24" s="196">
        <v>200000</v>
      </c>
      <c r="L24" s="189">
        <f t="shared" si="3"/>
        <v>200000</v>
      </c>
      <c r="M24" s="42"/>
    </row>
    <row r="25" spans="1:13" ht="13.5" customHeight="1" x14ac:dyDescent="0.2">
      <c r="A25" s="187"/>
      <c r="B25" s="21"/>
      <c r="C25" s="186"/>
      <c r="D25" s="14"/>
      <c r="E25" s="14"/>
      <c r="F25" s="16"/>
      <c r="G25" s="42"/>
      <c r="H25" s="61" t="s">
        <v>206</v>
      </c>
      <c r="I25" s="61"/>
      <c r="J25" s="23"/>
      <c r="K25" s="196">
        <v>500000</v>
      </c>
      <c r="L25" s="189">
        <f t="shared" ref="L25" si="4">SUM(J25:K25)</f>
        <v>500000</v>
      </c>
      <c r="M25" s="42"/>
    </row>
    <row r="26" spans="1:13" ht="13.5" customHeight="1" x14ac:dyDescent="0.2">
      <c r="A26" s="187"/>
      <c r="B26" s="21"/>
      <c r="C26" s="186"/>
      <c r="D26" s="14"/>
      <c r="E26" s="14"/>
      <c r="F26" s="16"/>
      <c r="G26" s="42"/>
      <c r="H26" s="61" t="s">
        <v>17</v>
      </c>
      <c r="I26" s="61"/>
      <c r="J26" s="23">
        <v>160000</v>
      </c>
      <c r="K26" s="23"/>
      <c r="L26" s="16">
        <f>SUM(J26:K26)</f>
        <v>160000</v>
      </c>
      <c r="M26" s="42"/>
    </row>
    <row r="27" spans="1:13" x14ac:dyDescent="0.2">
      <c r="A27" s="187"/>
      <c r="B27" s="21"/>
      <c r="C27" s="186"/>
      <c r="D27" s="14"/>
      <c r="E27" s="14"/>
      <c r="F27" s="16"/>
      <c r="G27" s="42"/>
      <c r="H27" s="61"/>
      <c r="I27" s="61"/>
      <c r="J27" s="23"/>
      <c r="K27" s="23"/>
      <c r="L27" s="16"/>
      <c r="M27" s="42"/>
    </row>
    <row r="28" spans="1:13" ht="13.5" thickBot="1" x14ac:dyDescent="0.25">
      <c r="A28" s="93"/>
      <c r="B28" s="94"/>
      <c r="C28" s="94"/>
      <c r="D28" s="95">
        <f>SUM(D5:D27)</f>
        <v>21480000</v>
      </c>
      <c r="E28" s="199">
        <f>SUM(E5:E27)</f>
        <v>2000000</v>
      </c>
      <c r="F28" s="95">
        <f>SUM(F5:F27)</f>
        <v>23480000</v>
      </c>
      <c r="G28" s="96">
        <f>SUM(G5:G24)</f>
        <v>0</v>
      </c>
      <c r="H28" s="94"/>
      <c r="I28" s="97"/>
      <c r="J28" s="98">
        <f>SUM(J5:J27)</f>
        <v>45130000</v>
      </c>
      <c r="K28" s="198">
        <f>SUM(K4:K27)</f>
        <v>5930000</v>
      </c>
      <c r="L28" s="100">
        <f>SUM(L4:L27)</f>
        <v>51060000</v>
      </c>
      <c r="M28" s="96">
        <f>SUM(M5:M27)</f>
        <v>0</v>
      </c>
    </row>
    <row r="29" spans="1:13" hidden="1" x14ac:dyDescent="0.2">
      <c r="E29" s="1"/>
      <c r="H29" s="90"/>
      <c r="I29" s="90"/>
      <c r="J29" s="90"/>
      <c r="K29" s="91"/>
      <c r="L29" s="3"/>
    </row>
    <row r="30" spans="1:13" hidden="1" x14ac:dyDescent="0.2">
      <c r="K30" s="1"/>
      <c r="L30" s="7"/>
    </row>
    <row r="31" spans="1:13" x14ac:dyDescent="0.2">
      <c r="J31" s="5"/>
      <c r="K31" s="1"/>
    </row>
    <row r="32" spans="1:13" ht="13.5" thickBot="1" x14ac:dyDescent="0.25">
      <c r="A32" s="8"/>
      <c r="B32" s="86" t="s">
        <v>97</v>
      </c>
      <c r="I32" s="5" t="s">
        <v>85</v>
      </c>
      <c r="J32" s="5"/>
      <c r="K32" s="1"/>
    </row>
    <row r="33" spans="1:13" ht="13.5" customHeight="1" x14ac:dyDescent="0.2">
      <c r="A33" s="206" t="s">
        <v>159</v>
      </c>
      <c r="B33" s="102"/>
      <c r="C33" s="102"/>
      <c r="D33" s="105">
        <v>1304600</v>
      </c>
      <c r="E33" s="103"/>
      <c r="F33" s="104">
        <f t="shared" ref="F33:F34" si="5">SUM(D33:E33)</f>
        <v>1304600</v>
      </c>
      <c r="G33" s="43"/>
      <c r="H33" s="243" t="s">
        <v>120</v>
      </c>
      <c r="I33" s="240"/>
      <c r="J33" s="105">
        <v>300000</v>
      </c>
      <c r="K33" s="105"/>
      <c r="L33" s="104">
        <f t="shared" ref="L33:L39" si="6">SUM(J33:K33)</f>
        <v>300000</v>
      </c>
      <c r="M33" s="43"/>
    </row>
    <row r="34" spans="1:13" ht="13.5" customHeight="1" x14ac:dyDescent="0.2">
      <c r="A34" s="214" t="s">
        <v>81</v>
      </c>
      <c r="B34" s="21"/>
      <c r="C34" s="21"/>
      <c r="D34" s="32">
        <v>4000000</v>
      </c>
      <c r="E34" s="209">
        <v>-200000</v>
      </c>
      <c r="F34" s="189">
        <f t="shared" si="5"/>
        <v>3800000</v>
      </c>
      <c r="G34" s="60"/>
      <c r="H34" s="214" t="s">
        <v>121</v>
      </c>
      <c r="I34" s="212"/>
      <c r="J34" s="14">
        <v>2500000</v>
      </c>
      <c r="K34" s="167">
        <v>-2500000</v>
      </c>
      <c r="L34" s="189">
        <f t="shared" si="6"/>
        <v>0</v>
      </c>
      <c r="M34" s="65"/>
    </row>
    <row r="35" spans="1:13" ht="13.5" customHeight="1" x14ac:dyDescent="0.2">
      <c r="A35" s="170"/>
      <c r="B35" s="21"/>
      <c r="C35" s="21"/>
      <c r="D35" s="32"/>
      <c r="E35" s="64"/>
      <c r="F35" s="67"/>
      <c r="G35" s="60"/>
      <c r="H35" s="172" t="s">
        <v>179</v>
      </c>
      <c r="I35" s="145"/>
      <c r="J35" s="32">
        <v>3000000</v>
      </c>
      <c r="K35" s="14"/>
      <c r="L35" s="16">
        <f t="shared" si="6"/>
        <v>3000000</v>
      </c>
      <c r="M35" s="65"/>
    </row>
    <row r="36" spans="1:13" ht="13.5" customHeight="1" x14ac:dyDescent="0.2">
      <c r="A36" s="170" t="s">
        <v>160</v>
      </c>
      <c r="B36" s="21"/>
      <c r="C36" s="21"/>
      <c r="D36" s="32">
        <v>1000000</v>
      </c>
      <c r="E36" s="64"/>
      <c r="F36" s="16">
        <f>SUM(D36:E36)</f>
        <v>1000000</v>
      </c>
      <c r="G36" s="60"/>
      <c r="H36" s="170"/>
      <c r="I36" s="168"/>
      <c r="J36" s="14"/>
      <c r="K36" s="14"/>
      <c r="L36" s="16"/>
      <c r="M36" s="65"/>
    </row>
    <row r="37" spans="1:13" ht="13.5" customHeight="1" x14ac:dyDescent="0.2">
      <c r="A37" s="170"/>
      <c r="B37" s="21"/>
      <c r="C37" s="21"/>
      <c r="D37" s="32"/>
      <c r="E37" s="64"/>
      <c r="F37" s="67"/>
      <c r="G37" s="60"/>
      <c r="H37" s="170" t="s">
        <v>50</v>
      </c>
      <c r="I37" s="168"/>
      <c r="J37" s="14">
        <v>500000</v>
      </c>
      <c r="K37" s="14"/>
      <c r="L37" s="16">
        <f t="shared" si="6"/>
        <v>500000</v>
      </c>
      <c r="M37" s="65"/>
    </row>
    <row r="38" spans="1:13" ht="13.5" customHeight="1" x14ac:dyDescent="0.2">
      <c r="A38" s="170"/>
      <c r="B38" s="21"/>
      <c r="C38" s="21"/>
      <c r="D38" s="32"/>
      <c r="E38" s="17"/>
      <c r="F38" s="16"/>
      <c r="G38" s="60"/>
      <c r="H38" s="170" t="s">
        <v>161</v>
      </c>
      <c r="I38" s="168"/>
      <c r="J38" s="14">
        <v>1500000</v>
      </c>
      <c r="K38" s="14"/>
      <c r="L38" s="16">
        <f t="shared" si="6"/>
        <v>1500000</v>
      </c>
      <c r="M38" s="65"/>
    </row>
    <row r="39" spans="1:13" ht="13.5" customHeight="1" x14ac:dyDescent="0.2">
      <c r="A39" s="170"/>
      <c r="B39" s="21"/>
      <c r="C39" s="21"/>
      <c r="D39" s="63"/>
      <c r="E39" s="17"/>
      <c r="F39" s="16"/>
      <c r="G39" s="60"/>
      <c r="H39" s="170" t="s">
        <v>72</v>
      </c>
      <c r="I39" s="168"/>
      <c r="J39" s="14">
        <v>1600000</v>
      </c>
      <c r="K39" s="14"/>
      <c r="L39" s="16">
        <f t="shared" si="6"/>
        <v>1600000</v>
      </c>
      <c r="M39" s="65"/>
    </row>
    <row r="40" spans="1:13" ht="13.5" customHeight="1" x14ac:dyDescent="0.2">
      <c r="A40" s="170"/>
      <c r="B40" s="21"/>
      <c r="C40" s="21"/>
      <c r="D40" s="72"/>
      <c r="E40" s="19"/>
      <c r="F40" s="16"/>
      <c r="G40" s="60"/>
      <c r="H40" s="170"/>
      <c r="I40" s="168"/>
      <c r="J40" s="14"/>
      <c r="K40" s="14"/>
      <c r="L40" s="16"/>
      <c r="M40" s="42"/>
    </row>
    <row r="41" spans="1:13" ht="13.5" thickBot="1" x14ac:dyDescent="0.25">
      <c r="A41" s="106"/>
      <c r="B41" s="92"/>
      <c r="C41" s="92"/>
      <c r="D41" s="107"/>
      <c r="E41" s="92"/>
      <c r="F41" s="108"/>
      <c r="G41" s="71"/>
      <c r="H41" s="173"/>
      <c r="I41" s="146"/>
      <c r="J41" s="28"/>
      <c r="K41" s="28"/>
      <c r="L41" s="101"/>
      <c r="M41" s="44"/>
    </row>
    <row r="42" spans="1:13" ht="13.5" thickBot="1" x14ac:dyDescent="0.25">
      <c r="A42" s="93"/>
      <c r="B42" s="94"/>
      <c r="C42" s="94"/>
      <c r="D42" s="96">
        <f>SUM(D33:D41)</f>
        <v>6304600</v>
      </c>
      <c r="E42" s="199">
        <f>SUM(E33:E40)</f>
        <v>-200000</v>
      </c>
      <c r="F42" s="95">
        <f>SUM(F33:F40)</f>
        <v>6104600</v>
      </c>
      <c r="G42" s="96">
        <f>SUM(G33:G40)</f>
        <v>0</v>
      </c>
      <c r="H42" s="94"/>
      <c r="I42" s="94"/>
      <c r="J42" s="95">
        <f>SUM(J33:J41)</f>
        <v>9400000</v>
      </c>
      <c r="K42" s="198">
        <f>SUM(K33:K41)</f>
        <v>-2500000</v>
      </c>
      <c r="L42" s="95">
        <f>SUM(L33:L41)</f>
        <v>6900000</v>
      </c>
      <c r="M42" s="96">
        <f>SUM(M33:M41)</f>
        <v>0</v>
      </c>
    </row>
    <row r="43" spans="1:13" ht="13.5" customHeight="1" x14ac:dyDescent="0.2">
      <c r="A43" s="13"/>
      <c r="B43" s="13"/>
      <c r="C43" s="13"/>
      <c r="D43" s="46"/>
      <c r="E43" s="6"/>
      <c r="F43" s="6"/>
      <c r="G43" s="46"/>
      <c r="H43" s="13"/>
      <c r="I43" s="13"/>
      <c r="J43" s="6"/>
      <c r="K43" s="6"/>
      <c r="L43" s="6"/>
    </row>
    <row r="44" spans="1:13" ht="13.5" customHeight="1" thickBot="1" x14ac:dyDescent="0.25">
      <c r="A44" s="5" t="s">
        <v>0</v>
      </c>
      <c r="B44" s="86" t="s">
        <v>3</v>
      </c>
      <c r="D44" s="9"/>
      <c r="E44" s="9"/>
      <c r="H44" s="5" t="s">
        <v>1</v>
      </c>
      <c r="I44" s="86" t="s">
        <v>3</v>
      </c>
      <c r="K44" s="1"/>
      <c r="M44" s="13"/>
    </row>
    <row r="45" spans="1:13" ht="27" customHeight="1" thickBot="1" x14ac:dyDescent="0.25">
      <c r="A45" s="185" t="s">
        <v>2</v>
      </c>
      <c r="B45" s="10"/>
      <c r="C45" s="10"/>
      <c r="D45" s="87" t="s">
        <v>189</v>
      </c>
      <c r="E45" s="87" t="s">
        <v>190</v>
      </c>
      <c r="F45" s="88" t="s">
        <v>90</v>
      </c>
      <c r="G45" s="89" t="s">
        <v>111</v>
      </c>
      <c r="H45" s="185" t="s">
        <v>2</v>
      </c>
      <c r="I45" s="10"/>
      <c r="J45" s="87" t="s">
        <v>189</v>
      </c>
      <c r="K45" s="87" t="s">
        <v>190</v>
      </c>
      <c r="L45" s="88" t="s">
        <v>90</v>
      </c>
      <c r="M45" s="89" t="s">
        <v>111</v>
      </c>
    </row>
    <row r="46" spans="1:13" ht="12.75" customHeight="1" x14ac:dyDescent="0.2">
      <c r="A46" s="31"/>
      <c r="B46" s="22"/>
      <c r="C46" s="22"/>
      <c r="D46" s="14"/>
      <c r="E46" s="22"/>
      <c r="F46" s="31"/>
      <c r="G46" s="43"/>
      <c r="H46" s="127" t="s">
        <v>126</v>
      </c>
      <c r="I46" s="128"/>
      <c r="J46" s="14">
        <v>1800000</v>
      </c>
      <c r="K46" s="14"/>
      <c r="L46" s="16">
        <f t="shared" ref="L46:L50" si="7">SUM(J46:K46)</f>
        <v>1800000</v>
      </c>
      <c r="M46" s="42"/>
    </row>
    <row r="47" spans="1:13" x14ac:dyDescent="0.2">
      <c r="A47" s="31" t="s">
        <v>106</v>
      </c>
      <c r="B47" s="22"/>
      <c r="C47" s="22"/>
      <c r="D47" s="14">
        <v>15000</v>
      </c>
      <c r="E47" s="22"/>
      <c r="F47" s="16">
        <f>SUM(D47:E47)</f>
        <v>15000</v>
      </c>
      <c r="G47" s="42"/>
      <c r="H47" s="147" t="s">
        <v>123</v>
      </c>
      <c r="I47" s="148"/>
      <c r="J47" s="14">
        <v>700000</v>
      </c>
      <c r="K47" s="167">
        <v>100000</v>
      </c>
      <c r="L47" s="189">
        <f t="shared" ref="L47" si="8">SUM(J47:K47)</f>
        <v>800000</v>
      </c>
      <c r="M47" s="42"/>
    </row>
    <row r="48" spans="1:13" x14ac:dyDescent="0.2">
      <c r="A48" s="31"/>
      <c r="B48" s="22"/>
      <c r="C48" s="22"/>
      <c r="D48" s="14"/>
      <c r="E48" s="22"/>
      <c r="F48" s="31"/>
      <c r="G48" s="42"/>
      <c r="H48" s="147" t="s">
        <v>193</v>
      </c>
      <c r="I48" s="148"/>
      <c r="J48" s="14">
        <v>500000</v>
      </c>
      <c r="K48" s="167">
        <v>-200000</v>
      </c>
      <c r="L48" s="189">
        <f t="shared" si="7"/>
        <v>300000</v>
      </c>
      <c r="M48" s="42"/>
    </row>
    <row r="49" spans="1:13" x14ac:dyDescent="0.2">
      <c r="A49" s="31" t="s">
        <v>94</v>
      </c>
      <c r="B49" s="22"/>
      <c r="C49" s="22"/>
      <c r="D49" s="14">
        <v>400000</v>
      </c>
      <c r="E49" s="22"/>
      <c r="F49" s="16">
        <f>SUM(D49:E49)</f>
        <v>400000</v>
      </c>
      <c r="G49" s="42"/>
      <c r="H49" s="127" t="s">
        <v>124</v>
      </c>
      <c r="I49" s="128"/>
      <c r="J49" s="14">
        <v>150000</v>
      </c>
      <c r="K49" s="14"/>
      <c r="L49" s="16">
        <f t="shared" si="7"/>
        <v>150000</v>
      </c>
      <c r="M49" s="42"/>
    </row>
    <row r="50" spans="1:13" x14ac:dyDescent="0.2">
      <c r="A50" s="31"/>
      <c r="B50" s="22"/>
      <c r="C50" s="22"/>
      <c r="D50" s="14"/>
      <c r="E50" s="22"/>
      <c r="F50" s="16"/>
      <c r="G50" s="42"/>
      <c r="H50" s="161" t="s">
        <v>125</v>
      </c>
      <c r="I50" s="162"/>
      <c r="J50" s="14">
        <v>300000</v>
      </c>
      <c r="K50" s="14"/>
      <c r="L50" s="16">
        <f t="shared" si="7"/>
        <v>300000</v>
      </c>
      <c r="M50" s="42"/>
    </row>
    <row r="51" spans="1:13" x14ac:dyDescent="0.2">
      <c r="A51" s="22" t="s">
        <v>162</v>
      </c>
      <c r="B51" s="22"/>
      <c r="C51" s="22"/>
      <c r="D51" s="32">
        <v>660000</v>
      </c>
      <c r="E51" s="22"/>
      <c r="F51" s="16">
        <f>SUM(D51:E51)</f>
        <v>660000</v>
      </c>
      <c r="G51" s="42"/>
      <c r="H51" s="147" t="s">
        <v>200</v>
      </c>
      <c r="I51" s="148"/>
      <c r="J51" s="14"/>
      <c r="K51" s="167">
        <v>170000</v>
      </c>
      <c r="L51" s="189">
        <f t="shared" ref="L51" si="9">SUM(J51:K51)</f>
        <v>170000</v>
      </c>
      <c r="M51" s="42"/>
    </row>
    <row r="52" spans="1:13" x14ac:dyDescent="0.2">
      <c r="A52" s="22"/>
      <c r="B52" s="22"/>
      <c r="C52" s="22"/>
      <c r="D52" s="32"/>
      <c r="E52" s="22"/>
      <c r="F52" s="16"/>
      <c r="G52" s="42"/>
      <c r="H52" s="214"/>
      <c r="I52" s="212"/>
      <c r="J52" s="14"/>
      <c r="K52" s="208"/>
      <c r="L52" s="189"/>
      <c r="M52" s="42"/>
    </row>
    <row r="53" spans="1:13" x14ac:dyDescent="0.2">
      <c r="A53" s="31"/>
      <c r="B53" s="22"/>
      <c r="C53" s="22"/>
      <c r="D53" s="14"/>
      <c r="E53" s="22"/>
      <c r="F53" s="16"/>
      <c r="G53" s="42"/>
      <c r="H53" s="135" t="s">
        <v>127</v>
      </c>
      <c r="I53" s="136"/>
      <c r="J53" s="14">
        <v>4000000</v>
      </c>
      <c r="K53" s="32"/>
      <c r="L53" s="16">
        <f t="shared" ref="L53:L55" si="10">SUM(J53:K53)</f>
        <v>4000000</v>
      </c>
      <c r="M53" s="42"/>
    </row>
    <row r="54" spans="1:13" x14ac:dyDescent="0.2">
      <c r="A54" s="20" t="s">
        <v>163</v>
      </c>
      <c r="B54" s="4"/>
      <c r="C54" s="4"/>
      <c r="D54" s="14">
        <v>1000000</v>
      </c>
      <c r="E54" s="188">
        <v>-70000</v>
      </c>
      <c r="F54" s="189">
        <f>SUM(D54:E54)</f>
        <v>930000</v>
      </c>
      <c r="G54" s="42"/>
      <c r="H54" s="135" t="s">
        <v>128</v>
      </c>
      <c r="I54" s="137"/>
      <c r="J54" s="14">
        <v>2800000</v>
      </c>
      <c r="K54" s="14"/>
      <c r="L54" s="16">
        <f t="shared" si="10"/>
        <v>2800000</v>
      </c>
      <c r="M54" s="60"/>
    </row>
    <row r="55" spans="1:13" x14ac:dyDescent="0.2">
      <c r="A55" s="31"/>
      <c r="B55" s="22"/>
      <c r="C55" s="22"/>
      <c r="D55" s="14"/>
      <c r="E55" s="22"/>
      <c r="F55" s="16"/>
      <c r="G55" s="42"/>
      <c r="H55" s="135" t="s">
        <v>143</v>
      </c>
      <c r="I55" s="137"/>
      <c r="J55" s="14">
        <v>600000</v>
      </c>
      <c r="K55" s="167">
        <v>-600000</v>
      </c>
      <c r="L55" s="189">
        <f t="shared" si="10"/>
        <v>0</v>
      </c>
      <c r="M55" s="42"/>
    </row>
    <row r="56" spans="1:13" x14ac:dyDescent="0.2">
      <c r="A56" s="20" t="s">
        <v>122</v>
      </c>
      <c r="B56" s="4"/>
      <c r="C56" s="4"/>
      <c r="D56" s="14">
        <v>2400000</v>
      </c>
      <c r="E56" s="22"/>
      <c r="F56" s="16">
        <f>SUM(D56:E56)</f>
        <v>2400000</v>
      </c>
      <c r="G56" s="42"/>
      <c r="H56" s="207"/>
      <c r="I56" s="205"/>
      <c r="J56" s="14"/>
      <c r="K56" s="14"/>
      <c r="L56" s="16"/>
      <c r="M56" s="42"/>
    </row>
    <row r="57" spans="1:13" x14ac:dyDescent="0.2">
      <c r="A57" s="22"/>
      <c r="B57" s="22"/>
      <c r="C57" s="22"/>
      <c r="D57" s="32"/>
      <c r="E57" s="64"/>
      <c r="F57" s="16"/>
      <c r="G57" s="42"/>
      <c r="H57" s="130" t="s">
        <v>129</v>
      </c>
      <c r="I57" s="131"/>
      <c r="J57" s="14">
        <v>1150000</v>
      </c>
      <c r="K57" s="14"/>
      <c r="L57" s="16">
        <f t="shared" ref="L57" si="11">SUM(J57:K57)</f>
        <v>1150000</v>
      </c>
      <c r="M57" s="42"/>
    </row>
    <row r="58" spans="1:13" x14ac:dyDescent="0.2">
      <c r="A58" s="20"/>
      <c r="B58" s="4"/>
      <c r="C58" s="4"/>
      <c r="D58" s="14"/>
      <c r="E58" s="22"/>
      <c r="F58" s="16"/>
      <c r="G58" s="42"/>
      <c r="H58" s="163"/>
      <c r="I58" s="164"/>
      <c r="J58" s="14"/>
      <c r="K58" s="14"/>
      <c r="L58" s="16"/>
      <c r="M58" s="42"/>
    </row>
    <row r="59" spans="1:13" x14ac:dyDescent="0.2">
      <c r="A59" s="31"/>
      <c r="B59" s="22"/>
      <c r="C59" s="22"/>
      <c r="D59" s="14"/>
      <c r="E59" s="22"/>
      <c r="F59" s="16"/>
      <c r="G59" s="42"/>
      <c r="H59" s="130" t="s">
        <v>130</v>
      </c>
      <c r="I59" s="4"/>
      <c r="J59" s="14">
        <v>600000</v>
      </c>
      <c r="K59" s="14"/>
      <c r="L59" s="16">
        <f t="shared" ref="L59:L60" si="12">SUM(J59:K59)</f>
        <v>600000</v>
      </c>
      <c r="M59" s="42"/>
    </row>
    <row r="60" spans="1:13" x14ac:dyDescent="0.2">
      <c r="A60" s="20"/>
      <c r="B60" s="4"/>
      <c r="C60" s="4"/>
      <c r="D60" s="14"/>
      <c r="E60" s="22"/>
      <c r="F60" s="16"/>
      <c r="G60" s="42"/>
      <c r="H60" s="130" t="s">
        <v>131</v>
      </c>
      <c r="I60" s="4"/>
      <c r="J60" s="14">
        <v>450000</v>
      </c>
      <c r="K60" s="14"/>
      <c r="L60" s="16">
        <f t="shared" si="12"/>
        <v>450000</v>
      </c>
      <c r="M60" s="42"/>
    </row>
    <row r="61" spans="1:13" x14ac:dyDescent="0.2">
      <c r="A61" s="20"/>
      <c r="B61" s="4"/>
      <c r="C61" s="4"/>
      <c r="D61" s="14"/>
      <c r="E61" s="22"/>
      <c r="F61" s="16"/>
      <c r="G61" s="42"/>
      <c r="H61" s="135"/>
      <c r="I61" s="136"/>
      <c r="J61" s="14"/>
      <c r="K61" s="14"/>
      <c r="L61" s="16"/>
      <c r="M61" s="42"/>
    </row>
    <row r="62" spans="1:13" x14ac:dyDescent="0.2">
      <c r="A62" s="22"/>
      <c r="B62" s="22"/>
      <c r="C62" s="22"/>
      <c r="D62" s="14"/>
      <c r="E62" s="22"/>
      <c r="F62" s="16"/>
      <c r="G62" s="42"/>
      <c r="H62" s="127" t="s">
        <v>132</v>
      </c>
      <c r="I62" s="22"/>
      <c r="J62" s="14">
        <v>690000</v>
      </c>
      <c r="K62" s="14"/>
      <c r="L62" s="16">
        <f t="shared" ref="L62:L63" si="13">SUM(J62:K62)</f>
        <v>690000</v>
      </c>
      <c r="M62" s="42"/>
    </row>
    <row r="63" spans="1:13" ht="13.5" thickBot="1" x14ac:dyDescent="0.25">
      <c r="A63" s="22"/>
      <c r="B63" s="22"/>
      <c r="C63" s="22"/>
      <c r="D63" s="14"/>
      <c r="E63" s="22"/>
      <c r="F63" s="16"/>
      <c r="G63" s="42"/>
      <c r="H63" s="31" t="s">
        <v>133</v>
      </c>
      <c r="I63" s="22"/>
      <c r="J63" s="23">
        <v>130000</v>
      </c>
      <c r="K63" s="14"/>
      <c r="L63" s="16">
        <f t="shared" si="13"/>
        <v>130000</v>
      </c>
      <c r="M63" s="42"/>
    </row>
    <row r="64" spans="1:13" ht="13.5" thickBot="1" x14ac:dyDescent="0.25">
      <c r="A64" s="26"/>
      <c r="B64" s="110"/>
      <c r="C64" s="110"/>
      <c r="D64" s="18">
        <f>SUM(D46:D63)</f>
        <v>4475000</v>
      </c>
      <c r="E64" s="202">
        <f>SUM(E46:E63)</f>
        <v>-70000</v>
      </c>
      <c r="F64" s="18">
        <f>SUM(F47:F63)</f>
        <v>4405000</v>
      </c>
      <c r="G64" s="40">
        <f>SUM(G46:G63)</f>
        <v>0</v>
      </c>
      <c r="H64" s="111"/>
      <c r="I64" s="110"/>
      <c r="J64" s="18">
        <f>SUM(J46:J63)</f>
        <v>13870000</v>
      </c>
      <c r="K64" s="201">
        <f>SUM(K46:K63)</f>
        <v>-530000</v>
      </c>
      <c r="L64" s="18">
        <f>SUM(L46:L63)</f>
        <v>13340000</v>
      </c>
      <c r="M64" s="40">
        <f>SUM(M46:M63)</f>
        <v>0</v>
      </c>
    </row>
    <row r="65" spans="1:13" ht="13.5" customHeight="1" x14ac:dyDescent="0.2">
      <c r="F65" s="3"/>
      <c r="K65" s="1"/>
    </row>
    <row r="66" spans="1:13" ht="13.5" thickBot="1" x14ac:dyDescent="0.25">
      <c r="B66" s="5" t="s">
        <v>4</v>
      </c>
      <c r="C66" s="5"/>
      <c r="G66" s="1"/>
      <c r="H66" s="5"/>
      <c r="I66" s="5" t="s">
        <v>5</v>
      </c>
      <c r="J66" s="5"/>
      <c r="K66" s="1"/>
      <c r="M66" s="1"/>
    </row>
    <row r="67" spans="1:13" x14ac:dyDescent="0.2">
      <c r="A67" s="169" t="s">
        <v>24</v>
      </c>
      <c r="B67" s="102"/>
      <c r="C67" s="102"/>
      <c r="D67" s="105">
        <v>350000</v>
      </c>
      <c r="E67" s="103"/>
      <c r="F67" s="174">
        <f t="shared" ref="F67:F75" si="14">SUM(D67:E67)</f>
        <v>350000</v>
      </c>
      <c r="G67" s="43"/>
      <c r="H67" s="169" t="s">
        <v>68</v>
      </c>
      <c r="I67" s="102"/>
      <c r="J67" s="105">
        <v>350000</v>
      </c>
      <c r="K67" s="105"/>
      <c r="L67" s="174">
        <f t="shared" ref="L67:L81" si="15">SUM(J67:K67)</f>
        <v>350000</v>
      </c>
      <c r="M67" s="43"/>
    </row>
    <row r="68" spans="1:13" x14ac:dyDescent="0.2">
      <c r="A68" s="170" t="s">
        <v>95</v>
      </c>
      <c r="B68" s="21"/>
      <c r="C68" s="21"/>
      <c r="D68" s="14">
        <v>100000</v>
      </c>
      <c r="E68" s="24"/>
      <c r="F68" s="175">
        <f t="shared" si="14"/>
        <v>100000</v>
      </c>
      <c r="G68" s="65"/>
      <c r="H68" s="170" t="s">
        <v>18</v>
      </c>
      <c r="I68" s="168"/>
      <c r="J68" s="14">
        <v>3300000</v>
      </c>
      <c r="K68" s="23"/>
      <c r="L68" s="175">
        <f t="shared" si="15"/>
        <v>3300000</v>
      </c>
      <c r="M68" s="65"/>
    </row>
    <row r="69" spans="1:13" x14ac:dyDescent="0.2">
      <c r="A69" s="170" t="s">
        <v>25</v>
      </c>
      <c r="B69" s="21"/>
      <c r="C69" s="21"/>
      <c r="D69" s="14">
        <v>450000</v>
      </c>
      <c r="E69" s="22"/>
      <c r="F69" s="175">
        <f t="shared" si="14"/>
        <v>450000</v>
      </c>
      <c r="G69" s="65"/>
      <c r="H69" s="183" t="s">
        <v>60</v>
      </c>
      <c r="I69" s="13"/>
      <c r="J69" s="14">
        <v>3800000</v>
      </c>
      <c r="K69" s="23"/>
      <c r="L69" s="175">
        <f t="shared" si="15"/>
        <v>3800000</v>
      </c>
      <c r="M69" s="65"/>
    </row>
    <row r="70" spans="1:13" ht="13.35" customHeight="1" x14ac:dyDescent="0.2">
      <c r="A70" s="170" t="s">
        <v>52</v>
      </c>
      <c r="B70" s="21"/>
      <c r="C70" s="21"/>
      <c r="D70" s="14">
        <v>400000</v>
      </c>
      <c r="E70" s="22"/>
      <c r="F70" s="175">
        <f t="shared" si="14"/>
        <v>400000</v>
      </c>
      <c r="G70" s="42"/>
      <c r="H70" s="183" t="s">
        <v>61</v>
      </c>
      <c r="I70" s="21"/>
      <c r="J70" s="14">
        <v>127000</v>
      </c>
      <c r="K70" s="14"/>
      <c r="L70" s="175">
        <f t="shared" si="15"/>
        <v>127000</v>
      </c>
      <c r="M70" s="42"/>
    </row>
    <row r="71" spans="1:13" ht="13.35" customHeight="1" x14ac:dyDescent="0.2">
      <c r="A71" s="170"/>
      <c r="B71" s="21"/>
      <c r="C71" s="21"/>
      <c r="D71" s="14"/>
      <c r="E71" s="22"/>
      <c r="F71" s="175"/>
      <c r="G71" s="42"/>
      <c r="H71" s="183" t="s">
        <v>62</v>
      </c>
      <c r="I71" s="21"/>
      <c r="J71" s="14">
        <v>300000</v>
      </c>
      <c r="K71" s="167">
        <v>-300000</v>
      </c>
      <c r="L71" s="192">
        <f t="shared" si="15"/>
        <v>0</v>
      </c>
      <c r="M71" s="42"/>
    </row>
    <row r="72" spans="1:13" ht="13.35" customHeight="1" x14ac:dyDescent="0.2">
      <c r="A72" s="122" t="s">
        <v>134</v>
      </c>
      <c r="B72" s="19"/>
      <c r="C72" s="19"/>
      <c r="D72" s="32">
        <v>60000</v>
      </c>
      <c r="E72" s="22"/>
      <c r="F72" s="175">
        <f t="shared" si="14"/>
        <v>60000</v>
      </c>
      <c r="G72" s="42"/>
      <c r="H72" s="214" t="s">
        <v>53</v>
      </c>
      <c r="I72" s="21"/>
      <c r="J72" s="14">
        <v>2400000</v>
      </c>
      <c r="K72" s="14"/>
      <c r="L72" s="175">
        <f t="shared" si="15"/>
        <v>2400000</v>
      </c>
      <c r="M72" s="42"/>
    </row>
    <row r="73" spans="1:13" ht="13.35" customHeight="1" x14ac:dyDescent="0.2">
      <c r="A73" s="178" t="s">
        <v>164</v>
      </c>
      <c r="B73" s="21"/>
      <c r="C73" s="21"/>
      <c r="D73" s="14">
        <v>30000</v>
      </c>
      <c r="E73" s="22"/>
      <c r="F73" s="175">
        <f t="shared" si="14"/>
        <v>30000</v>
      </c>
      <c r="G73" s="42"/>
      <c r="H73" s="183" t="s">
        <v>135</v>
      </c>
      <c r="I73" s="21"/>
      <c r="J73" s="14">
        <v>50000</v>
      </c>
      <c r="K73" s="14"/>
      <c r="L73" s="175">
        <f t="shared" si="15"/>
        <v>50000</v>
      </c>
      <c r="M73" s="42"/>
    </row>
    <row r="74" spans="1:13" ht="13.35" customHeight="1" x14ac:dyDescent="0.2">
      <c r="A74" s="170"/>
      <c r="B74" s="21"/>
      <c r="C74" s="21"/>
      <c r="D74" s="14"/>
      <c r="E74" s="22"/>
      <c r="F74" s="175"/>
      <c r="G74" s="42"/>
      <c r="H74" s="214" t="s">
        <v>136</v>
      </c>
      <c r="I74" s="21"/>
      <c r="J74" s="14">
        <v>200000</v>
      </c>
      <c r="K74" s="14"/>
      <c r="L74" s="175">
        <f t="shared" si="15"/>
        <v>200000</v>
      </c>
      <c r="M74" s="42"/>
    </row>
    <row r="75" spans="1:13" ht="13.35" customHeight="1" x14ac:dyDescent="0.2">
      <c r="A75" s="224" t="s">
        <v>174</v>
      </c>
      <c r="B75" s="225"/>
      <c r="C75" s="225"/>
      <c r="D75" s="226">
        <v>19500</v>
      </c>
      <c r="E75" s="227"/>
      <c r="F75" s="228">
        <f t="shared" si="14"/>
        <v>19500</v>
      </c>
      <c r="G75" s="42"/>
      <c r="H75" s="214" t="s">
        <v>55</v>
      </c>
      <c r="I75" s="21"/>
      <c r="J75" s="14">
        <v>80000</v>
      </c>
      <c r="K75" s="167">
        <v>20000</v>
      </c>
      <c r="L75" s="192">
        <f t="shared" si="15"/>
        <v>100000</v>
      </c>
      <c r="M75" s="42"/>
    </row>
    <row r="76" spans="1:13" ht="13.35" customHeight="1" x14ac:dyDescent="0.2">
      <c r="A76" s="122"/>
      <c r="B76" s="19"/>
      <c r="C76" s="19"/>
      <c r="D76" s="32"/>
      <c r="E76" s="64"/>
      <c r="F76" s="179"/>
      <c r="G76" s="42"/>
      <c r="H76" s="123" t="s">
        <v>180</v>
      </c>
      <c r="I76" s="61"/>
      <c r="J76" s="23">
        <v>400000</v>
      </c>
      <c r="K76" s="14"/>
      <c r="L76" s="175">
        <f t="shared" si="15"/>
        <v>400000</v>
      </c>
      <c r="M76" s="42"/>
    </row>
    <row r="77" spans="1:13" ht="13.35" customHeight="1" x14ac:dyDescent="0.2">
      <c r="A77" s="197"/>
      <c r="B77" s="191"/>
      <c r="C77" s="191"/>
      <c r="D77" s="167"/>
      <c r="E77" s="167"/>
      <c r="F77" s="192"/>
      <c r="G77" s="42"/>
      <c r="H77" s="214" t="s">
        <v>181</v>
      </c>
      <c r="I77" s="21"/>
      <c r="J77" s="14">
        <v>200000</v>
      </c>
      <c r="K77" s="14"/>
      <c r="L77" s="175">
        <f t="shared" si="15"/>
        <v>200000</v>
      </c>
      <c r="M77" s="42"/>
    </row>
    <row r="78" spans="1:13" ht="13.35" customHeight="1" x14ac:dyDescent="0.2">
      <c r="A78" s="123"/>
      <c r="B78" s="61"/>
      <c r="C78" s="61"/>
      <c r="D78" s="23"/>
      <c r="E78" s="24"/>
      <c r="F78" s="181"/>
      <c r="G78" s="42"/>
      <c r="H78" s="244" t="s">
        <v>19</v>
      </c>
      <c r="I78" s="245"/>
      <c r="J78" s="14">
        <v>180000</v>
      </c>
      <c r="K78" s="14"/>
      <c r="L78" s="175">
        <f t="shared" si="15"/>
        <v>180000</v>
      </c>
      <c r="M78" s="42"/>
    </row>
    <row r="79" spans="1:13" ht="13.35" customHeight="1" x14ac:dyDescent="0.2">
      <c r="A79" s="170"/>
      <c r="B79" s="21"/>
      <c r="C79" s="21"/>
      <c r="D79" s="14"/>
      <c r="E79" s="22"/>
      <c r="F79" s="180"/>
      <c r="G79" s="42"/>
      <c r="H79" s="170" t="s">
        <v>110</v>
      </c>
      <c r="I79" s="21"/>
      <c r="J79" s="14">
        <v>100000</v>
      </c>
      <c r="K79" s="23"/>
      <c r="L79" s="175">
        <f t="shared" si="15"/>
        <v>100000</v>
      </c>
      <c r="M79" s="42"/>
    </row>
    <row r="80" spans="1:13" ht="13.35" customHeight="1" x14ac:dyDescent="0.2">
      <c r="A80" s="170"/>
      <c r="B80" s="21"/>
      <c r="C80" s="21"/>
      <c r="D80" s="14"/>
      <c r="E80" s="22"/>
      <c r="F80" s="180"/>
      <c r="G80" s="42"/>
      <c r="H80" s="170" t="s">
        <v>137</v>
      </c>
      <c r="I80" s="21"/>
      <c r="J80" s="14">
        <v>400000</v>
      </c>
      <c r="K80" s="14"/>
      <c r="L80" s="175">
        <f t="shared" si="15"/>
        <v>400000</v>
      </c>
      <c r="M80" s="42"/>
    </row>
    <row r="81" spans="1:13" ht="13.35" customHeight="1" x14ac:dyDescent="0.2">
      <c r="A81" s="122"/>
      <c r="B81" s="19"/>
      <c r="C81" s="19"/>
      <c r="D81" s="32"/>
      <c r="E81" s="14"/>
      <c r="F81" s="182"/>
      <c r="G81" s="60"/>
      <c r="H81" s="122" t="s">
        <v>165</v>
      </c>
      <c r="I81" s="19"/>
      <c r="J81" s="32">
        <v>120000</v>
      </c>
      <c r="K81" s="32"/>
      <c r="L81" s="175">
        <f t="shared" si="15"/>
        <v>120000</v>
      </c>
      <c r="M81" s="60"/>
    </row>
    <row r="82" spans="1:13" ht="13.35" customHeight="1" thickBot="1" x14ac:dyDescent="0.25">
      <c r="A82" s="106"/>
      <c r="B82" s="92"/>
      <c r="C82" s="92"/>
      <c r="D82" s="28"/>
      <c r="E82" s="112"/>
      <c r="F82" s="176"/>
      <c r="G82" s="44"/>
      <c r="H82" s="106"/>
      <c r="I82" s="92"/>
      <c r="J82" s="28"/>
      <c r="K82" s="28"/>
      <c r="L82" s="176"/>
      <c r="M82" s="60"/>
    </row>
    <row r="83" spans="1:13" ht="13.35" customHeight="1" thickBot="1" x14ac:dyDescent="0.25">
      <c r="A83" s="93"/>
      <c r="B83" s="94"/>
      <c r="C83" s="94"/>
      <c r="D83" s="99">
        <f>SUM(D67:D82)</f>
        <v>1409500</v>
      </c>
      <c r="E83" s="95">
        <f>SUM(E67:E82)</f>
        <v>0</v>
      </c>
      <c r="F83" s="95">
        <f>SUM(F67:F82)</f>
        <v>1409500</v>
      </c>
      <c r="G83" s="96">
        <f>SUM(G67:G82)</f>
        <v>0</v>
      </c>
      <c r="H83" s="30"/>
      <c r="I83" s="75"/>
      <c r="J83" s="18">
        <f>SUM(J67:J82)</f>
        <v>12007000</v>
      </c>
      <c r="K83" s="202">
        <f>SUM(K67:K82)</f>
        <v>-280000</v>
      </c>
      <c r="L83" s="18">
        <f>SUM(L67:L82)</f>
        <v>11727000</v>
      </c>
      <c r="M83" s="40">
        <f>SUM(M67:M82)</f>
        <v>0</v>
      </c>
    </row>
    <row r="84" spans="1:1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6"/>
      <c r="K84" s="6"/>
      <c r="L84" s="6"/>
    </row>
    <row r="85" spans="1:1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6"/>
      <c r="K85" s="6"/>
      <c r="L85" s="6"/>
    </row>
    <row r="86" spans="1:13" ht="13.5" customHeight="1" thickBot="1" x14ac:dyDescent="0.25">
      <c r="A86" s="5" t="s">
        <v>0</v>
      </c>
      <c r="B86" s="5" t="s">
        <v>91</v>
      </c>
      <c r="D86" s="9"/>
      <c r="E86" s="9"/>
      <c r="H86" s="5" t="s">
        <v>1</v>
      </c>
      <c r="I86" s="5" t="s">
        <v>91</v>
      </c>
      <c r="K86" s="1"/>
      <c r="M86" s="13"/>
    </row>
    <row r="87" spans="1:13" ht="27" customHeight="1" thickBot="1" x14ac:dyDescent="0.25">
      <c r="A87" s="185" t="s">
        <v>2</v>
      </c>
      <c r="B87" s="10"/>
      <c r="C87" s="10"/>
      <c r="D87" s="87" t="s">
        <v>189</v>
      </c>
      <c r="E87" s="87" t="s">
        <v>190</v>
      </c>
      <c r="F87" s="88" t="s">
        <v>90</v>
      </c>
      <c r="G87" s="89" t="s">
        <v>111</v>
      </c>
      <c r="H87" s="185" t="s">
        <v>2</v>
      </c>
      <c r="I87" s="10"/>
      <c r="J87" s="87" t="s">
        <v>189</v>
      </c>
      <c r="K87" s="87" t="s">
        <v>190</v>
      </c>
      <c r="L87" s="88" t="s">
        <v>90</v>
      </c>
      <c r="M87" s="89" t="s">
        <v>111</v>
      </c>
    </row>
    <row r="88" spans="1:13" ht="12.75" customHeight="1" x14ac:dyDescent="0.2">
      <c r="A88" s="22" t="s">
        <v>26</v>
      </c>
      <c r="B88" s="22"/>
      <c r="C88" s="22"/>
      <c r="D88" s="14">
        <v>80000</v>
      </c>
      <c r="E88" s="22"/>
      <c r="F88" s="16">
        <f t="shared" ref="F88:F99" si="16">SUM(D88:E88)</f>
        <v>80000</v>
      </c>
      <c r="G88" s="43"/>
      <c r="H88" s="31" t="s">
        <v>152</v>
      </c>
      <c r="I88" s="22"/>
      <c r="J88" s="14">
        <v>1800000</v>
      </c>
      <c r="K88" s="14"/>
      <c r="L88" s="16">
        <f t="shared" ref="L88:L103" si="17">SUM(J88:K88)</f>
        <v>1800000</v>
      </c>
      <c r="M88" s="43"/>
    </row>
    <row r="89" spans="1:13" x14ac:dyDescent="0.2">
      <c r="A89" s="22" t="s">
        <v>27</v>
      </c>
      <c r="B89" s="22"/>
      <c r="C89" s="22"/>
      <c r="D89" s="14">
        <v>80000</v>
      </c>
      <c r="E89" s="22"/>
      <c r="F89" s="16">
        <f t="shared" si="16"/>
        <v>80000</v>
      </c>
      <c r="G89" s="65"/>
      <c r="H89" s="31" t="s">
        <v>153</v>
      </c>
      <c r="I89" s="22"/>
      <c r="J89" s="14">
        <v>10200000</v>
      </c>
      <c r="K89" s="14"/>
      <c r="L89" s="16">
        <f t="shared" si="17"/>
        <v>10200000</v>
      </c>
      <c r="M89" s="65"/>
    </row>
    <row r="90" spans="1:13" x14ac:dyDescent="0.2">
      <c r="A90" s="22" t="s">
        <v>28</v>
      </c>
      <c r="B90" s="22"/>
      <c r="C90" s="22"/>
      <c r="D90" s="14">
        <v>400000</v>
      </c>
      <c r="E90" s="22"/>
      <c r="F90" s="16">
        <f t="shared" si="16"/>
        <v>400000</v>
      </c>
      <c r="G90" s="65"/>
      <c r="H90" s="127" t="s">
        <v>154</v>
      </c>
      <c r="I90" s="22"/>
      <c r="J90" s="14">
        <v>1000000</v>
      </c>
      <c r="K90" s="167"/>
      <c r="L90" s="16">
        <f t="shared" si="17"/>
        <v>1000000</v>
      </c>
      <c r="M90" s="65"/>
    </row>
    <row r="91" spans="1:13" x14ac:dyDescent="0.2">
      <c r="A91" s="22" t="s">
        <v>29</v>
      </c>
      <c r="B91" s="22"/>
      <c r="C91" s="22"/>
      <c r="D91" s="14">
        <v>400000</v>
      </c>
      <c r="E91" s="22"/>
      <c r="F91" s="16">
        <f t="shared" si="16"/>
        <v>400000</v>
      </c>
      <c r="G91" s="65"/>
      <c r="H91" s="127" t="s">
        <v>155</v>
      </c>
      <c r="I91" s="22"/>
      <c r="J91" s="14">
        <v>2300000</v>
      </c>
      <c r="K91" s="167"/>
      <c r="L91" s="16">
        <f t="shared" si="17"/>
        <v>2300000</v>
      </c>
      <c r="M91" s="132"/>
    </row>
    <row r="92" spans="1:13" x14ac:dyDescent="0.2">
      <c r="A92" s="22" t="s">
        <v>86</v>
      </c>
      <c r="B92" s="22"/>
      <c r="C92" s="22"/>
      <c r="D92" s="14">
        <v>3000000</v>
      </c>
      <c r="E92" s="22"/>
      <c r="F92" s="16">
        <f t="shared" si="16"/>
        <v>3000000</v>
      </c>
      <c r="G92" s="65"/>
      <c r="H92" s="127" t="s">
        <v>158</v>
      </c>
      <c r="I92" s="22"/>
      <c r="J92" s="14">
        <v>700000</v>
      </c>
      <c r="K92" s="167"/>
      <c r="L92" s="16">
        <f t="shared" si="17"/>
        <v>700000</v>
      </c>
      <c r="M92" s="132"/>
    </row>
    <row r="93" spans="1:13" x14ac:dyDescent="0.2">
      <c r="A93" s="22"/>
      <c r="B93" s="22"/>
      <c r="C93" s="22"/>
      <c r="D93" s="14"/>
      <c r="E93" s="22"/>
      <c r="F93" s="16"/>
      <c r="G93" s="65"/>
      <c r="H93" s="127" t="s">
        <v>42</v>
      </c>
      <c r="I93" s="22"/>
      <c r="J93" s="14">
        <v>900000</v>
      </c>
      <c r="K93" s="14"/>
      <c r="L93" s="16">
        <f t="shared" si="17"/>
        <v>900000</v>
      </c>
      <c r="M93" s="132"/>
    </row>
    <row r="94" spans="1:13" x14ac:dyDescent="0.2">
      <c r="A94" s="22" t="s">
        <v>109</v>
      </c>
      <c r="B94" s="22"/>
      <c r="C94" s="22"/>
      <c r="D94" s="14">
        <v>150000</v>
      </c>
      <c r="E94" s="22"/>
      <c r="F94" s="16">
        <f t="shared" si="16"/>
        <v>150000</v>
      </c>
      <c r="G94" s="65"/>
      <c r="H94" s="127" t="s">
        <v>156</v>
      </c>
      <c r="I94" s="22"/>
      <c r="J94" s="14">
        <v>1000000</v>
      </c>
      <c r="K94" s="167"/>
      <c r="L94" s="16">
        <f t="shared" si="17"/>
        <v>1000000</v>
      </c>
      <c r="M94" s="132"/>
    </row>
    <row r="95" spans="1:13" x14ac:dyDescent="0.2">
      <c r="A95" s="31" t="s">
        <v>30</v>
      </c>
      <c r="B95" s="22"/>
      <c r="C95" s="22"/>
      <c r="D95" s="14">
        <v>300000</v>
      </c>
      <c r="E95" s="22"/>
      <c r="F95" s="16">
        <f t="shared" si="16"/>
        <v>300000</v>
      </c>
      <c r="G95" s="42"/>
      <c r="H95" s="127" t="s">
        <v>20</v>
      </c>
      <c r="I95" s="22"/>
      <c r="J95" s="14">
        <v>500000</v>
      </c>
      <c r="K95" s="167"/>
      <c r="L95" s="16">
        <f t="shared" si="17"/>
        <v>500000</v>
      </c>
      <c r="M95" s="133"/>
    </row>
    <row r="96" spans="1:13" x14ac:dyDescent="0.2">
      <c r="A96" s="31"/>
      <c r="B96" s="22"/>
      <c r="C96" s="22"/>
      <c r="D96" s="14"/>
      <c r="E96" s="22"/>
      <c r="F96" s="16"/>
      <c r="G96" s="42"/>
      <c r="H96" s="127" t="s">
        <v>157</v>
      </c>
      <c r="I96" s="22"/>
      <c r="J96" s="14">
        <v>200000</v>
      </c>
      <c r="K96" s="167"/>
      <c r="L96" s="16">
        <f t="shared" si="17"/>
        <v>200000</v>
      </c>
      <c r="M96" s="133"/>
    </row>
    <row r="97" spans="1:13" x14ac:dyDescent="0.2">
      <c r="A97" s="22" t="s">
        <v>101</v>
      </c>
      <c r="B97" s="22"/>
      <c r="C97" s="22"/>
      <c r="D97" s="14">
        <v>150000</v>
      </c>
      <c r="E97" s="22"/>
      <c r="F97" s="16">
        <f t="shared" si="16"/>
        <v>150000</v>
      </c>
      <c r="G97" s="42"/>
      <c r="H97" s="127"/>
      <c r="I97" s="22"/>
      <c r="J97" s="14"/>
      <c r="K97" s="14"/>
      <c r="L97" s="16"/>
      <c r="M97" s="133"/>
    </row>
    <row r="98" spans="1:13" x14ac:dyDescent="0.2">
      <c r="A98" s="22" t="s">
        <v>138</v>
      </c>
      <c r="B98" s="22"/>
      <c r="C98" s="22"/>
      <c r="D98" s="32">
        <v>100000</v>
      </c>
      <c r="E98" s="22"/>
      <c r="F98" s="16">
        <f t="shared" si="16"/>
        <v>100000</v>
      </c>
      <c r="G98" s="42"/>
      <c r="H98" s="127" t="s">
        <v>74</v>
      </c>
      <c r="I98" s="22"/>
      <c r="J98" s="14">
        <v>1000000</v>
      </c>
      <c r="K98" s="14"/>
      <c r="L98" s="16">
        <f t="shared" si="17"/>
        <v>1000000</v>
      </c>
      <c r="M98" s="133"/>
    </row>
    <row r="99" spans="1:13" x14ac:dyDescent="0.2">
      <c r="A99" s="31" t="s">
        <v>139</v>
      </c>
      <c r="B99" s="22"/>
      <c r="C99" s="22"/>
      <c r="D99" s="32">
        <v>200000</v>
      </c>
      <c r="E99" s="22"/>
      <c r="F99" s="16">
        <f t="shared" si="16"/>
        <v>200000</v>
      </c>
      <c r="G99" s="42"/>
      <c r="H99" s="127" t="s">
        <v>82</v>
      </c>
      <c r="I99" s="22"/>
      <c r="J99" s="14">
        <v>600000</v>
      </c>
      <c r="K99" s="14"/>
      <c r="L99" s="16">
        <f t="shared" si="17"/>
        <v>600000</v>
      </c>
      <c r="M99" s="133"/>
    </row>
    <row r="100" spans="1:13" x14ac:dyDescent="0.2">
      <c r="A100" s="22"/>
      <c r="B100" s="22"/>
      <c r="C100" s="22"/>
      <c r="D100" s="14"/>
      <c r="E100" s="22"/>
      <c r="F100" s="16"/>
      <c r="G100" s="42"/>
      <c r="H100" s="127" t="s">
        <v>48</v>
      </c>
      <c r="I100" s="22"/>
      <c r="J100" s="32">
        <v>1000000</v>
      </c>
      <c r="K100" s="14"/>
      <c r="L100" s="16">
        <f t="shared" si="17"/>
        <v>1000000</v>
      </c>
      <c r="M100" s="133"/>
    </row>
    <row r="101" spans="1:13" x14ac:dyDescent="0.2">
      <c r="A101" s="214" t="s">
        <v>209</v>
      </c>
      <c r="B101" s="21"/>
      <c r="C101" s="21"/>
      <c r="D101" s="14"/>
      <c r="E101" s="167">
        <v>750000</v>
      </c>
      <c r="F101" s="192">
        <f t="shared" ref="F101" si="18">SUM(D101:E101)</f>
        <v>750000</v>
      </c>
      <c r="G101" s="42"/>
      <c r="H101" s="127" t="s">
        <v>140</v>
      </c>
      <c r="I101" s="22"/>
      <c r="J101" s="14">
        <v>250000</v>
      </c>
      <c r="K101" s="208">
        <v>300000</v>
      </c>
      <c r="L101" s="189">
        <f t="shared" si="17"/>
        <v>550000</v>
      </c>
      <c r="M101" s="133"/>
    </row>
    <row r="102" spans="1:13" x14ac:dyDescent="0.2">
      <c r="A102" s="22"/>
      <c r="B102" s="22"/>
      <c r="C102" s="22"/>
      <c r="D102" s="14"/>
      <c r="E102" s="22"/>
      <c r="F102" s="16"/>
      <c r="G102" s="42"/>
      <c r="H102" s="127" t="s">
        <v>51</v>
      </c>
      <c r="I102" s="22"/>
      <c r="J102" s="32">
        <v>127000</v>
      </c>
      <c r="K102" s="14"/>
      <c r="L102" s="16">
        <f t="shared" si="17"/>
        <v>127000</v>
      </c>
      <c r="M102" s="133"/>
    </row>
    <row r="103" spans="1:13" x14ac:dyDescent="0.2">
      <c r="A103" s="31"/>
      <c r="B103" s="22"/>
      <c r="C103" s="22"/>
      <c r="D103" s="32"/>
      <c r="E103" s="64"/>
      <c r="F103" s="16"/>
      <c r="G103" s="42"/>
      <c r="H103" s="127" t="s">
        <v>201</v>
      </c>
      <c r="I103" s="22"/>
      <c r="J103" s="32"/>
      <c r="K103" s="208">
        <v>950000</v>
      </c>
      <c r="L103" s="189">
        <f t="shared" si="17"/>
        <v>950000</v>
      </c>
      <c r="M103" s="134"/>
    </row>
    <row r="104" spans="1:13" x14ac:dyDescent="0.2">
      <c r="A104" s="31"/>
      <c r="B104" s="22"/>
      <c r="C104" s="22"/>
      <c r="D104" s="32"/>
      <c r="E104" s="64"/>
      <c r="F104" s="32"/>
      <c r="G104" s="60"/>
      <c r="H104" s="127"/>
      <c r="I104" s="22"/>
      <c r="J104" s="32"/>
      <c r="K104" s="32"/>
      <c r="L104" s="16"/>
      <c r="M104" s="134"/>
    </row>
    <row r="105" spans="1:13" x14ac:dyDescent="0.2">
      <c r="A105" s="31"/>
      <c r="B105" s="22"/>
      <c r="C105" s="22"/>
      <c r="D105" s="32"/>
      <c r="E105" s="64"/>
      <c r="F105" s="32"/>
      <c r="G105" s="60"/>
      <c r="H105" s="127"/>
      <c r="I105" s="22"/>
      <c r="J105" s="32"/>
      <c r="K105" s="32"/>
      <c r="L105" s="16"/>
      <c r="M105" s="134"/>
    </row>
    <row r="106" spans="1:13" ht="13.5" thickBot="1" x14ac:dyDescent="0.25">
      <c r="A106" s="67"/>
      <c r="B106" s="64"/>
      <c r="C106" s="64"/>
      <c r="D106" s="32"/>
      <c r="E106" s="64"/>
      <c r="F106" s="32"/>
      <c r="G106" s="60"/>
      <c r="H106" s="129"/>
      <c r="I106" s="64"/>
      <c r="J106" s="32"/>
      <c r="K106" s="32"/>
      <c r="L106" s="109"/>
      <c r="M106" s="134"/>
    </row>
    <row r="107" spans="1:13" ht="13.5" thickBot="1" x14ac:dyDescent="0.25">
      <c r="A107" s="26"/>
      <c r="B107" s="110"/>
      <c r="C107" s="110"/>
      <c r="D107" s="18">
        <f>SUM(D88:D106)</f>
        <v>4860000</v>
      </c>
      <c r="E107" s="202">
        <f>SUM(E88:E106)</f>
        <v>750000</v>
      </c>
      <c r="F107" s="18">
        <f>SUM(F88:F106)</f>
        <v>5610000</v>
      </c>
      <c r="G107" s="40">
        <f>SUM(G88:G106)</f>
        <v>0</v>
      </c>
      <c r="H107" s="111"/>
      <c r="I107" s="110"/>
      <c r="J107" s="18">
        <f>SUM(J88:J106)</f>
        <v>21577000</v>
      </c>
      <c r="K107" s="202">
        <f>SUM(K88:K106)</f>
        <v>1250000</v>
      </c>
      <c r="L107" s="18">
        <f>SUM(L88:L106)</f>
        <v>22827000</v>
      </c>
      <c r="M107" s="40">
        <f>SUM(M88:M106)</f>
        <v>0</v>
      </c>
    </row>
    <row r="108" spans="1:13" x14ac:dyDescent="0.2">
      <c r="A108" s="8"/>
      <c r="F108" s="3"/>
      <c r="K108" s="1"/>
      <c r="L108" s="3"/>
    </row>
    <row r="109" spans="1:13" x14ac:dyDescent="0.2">
      <c r="F109" s="3"/>
      <c r="K109" s="1"/>
      <c r="L109" s="3"/>
    </row>
    <row r="110" spans="1:13" ht="13.5" customHeight="1" thickBot="1" x14ac:dyDescent="0.25">
      <c r="A110" s="5"/>
      <c r="B110" s="5" t="s">
        <v>98</v>
      </c>
      <c r="H110" s="5"/>
      <c r="I110" s="5" t="s">
        <v>98</v>
      </c>
      <c r="K110" s="1"/>
    </row>
    <row r="111" spans="1:13" ht="13.5" customHeight="1" x14ac:dyDescent="0.2">
      <c r="A111" s="113" t="s">
        <v>36</v>
      </c>
      <c r="B111" s="103"/>
      <c r="C111" s="103"/>
      <c r="D111" s="114">
        <v>180000</v>
      </c>
      <c r="E111" s="103"/>
      <c r="F111" s="174">
        <f t="shared" ref="F111:F114" si="19">SUM(D111:E111)</f>
        <v>180000</v>
      </c>
      <c r="G111" s="43"/>
      <c r="H111" s="113" t="s">
        <v>44</v>
      </c>
      <c r="I111" s="149"/>
      <c r="J111" s="149">
        <v>3200000</v>
      </c>
      <c r="K111" s="105"/>
      <c r="L111" s="174">
        <f t="shared" ref="L111:L112" si="20">SUM(J111:K111)</f>
        <v>3200000</v>
      </c>
      <c r="M111" s="43"/>
    </row>
    <row r="112" spans="1:13" x14ac:dyDescent="0.2">
      <c r="A112" s="85" t="s">
        <v>77</v>
      </c>
      <c r="B112" s="22"/>
      <c r="C112" s="22"/>
      <c r="D112" s="73">
        <v>1848000</v>
      </c>
      <c r="E112" s="22"/>
      <c r="F112" s="175">
        <f t="shared" si="19"/>
        <v>1848000</v>
      </c>
      <c r="G112" s="42"/>
      <c r="H112" s="170" t="s">
        <v>63</v>
      </c>
      <c r="I112" s="53"/>
      <c r="J112" s="14">
        <v>50000</v>
      </c>
      <c r="K112" s="14"/>
      <c r="L112" s="175">
        <f t="shared" si="20"/>
        <v>50000</v>
      </c>
      <c r="M112" s="42"/>
    </row>
    <row r="113" spans="1:13" x14ac:dyDescent="0.2">
      <c r="A113" s="85" t="s">
        <v>102</v>
      </c>
      <c r="B113" s="22"/>
      <c r="C113" s="22"/>
      <c r="D113" s="73">
        <v>600000</v>
      </c>
      <c r="E113" s="64"/>
      <c r="F113" s="175">
        <f t="shared" si="19"/>
        <v>600000</v>
      </c>
      <c r="G113" s="60"/>
      <c r="H113" s="170"/>
      <c r="I113" s="53"/>
      <c r="J113" s="150"/>
      <c r="K113" s="32"/>
      <c r="L113" s="175"/>
      <c r="M113" s="60"/>
    </row>
    <row r="114" spans="1:13" ht="13.5" thickBot="1" x14ac:dyDescent="0.25">
      <c r="A114" s="115" t="s">
        <v>76</v>
      </c>
      <c r="B114" s="112"/>
      <c r="C114" s="112"/>
      <c r="D114" s="28">
        <v>19500</v>
      </c>
      <c r="E114" s="112"/>
      <c r="F114" s="176">
        <f t="shared" si="19"/>
        <v>19500</v>
      </c>
      <c r="G114" s="44"/>
      <c r="H114" s="106"/>
      <c r="I114" s="117"/>
      <c r="J114" s="118"/>
      <c r="K114" s="28"/>
      <c r="L114" s="177"/>
      <c r="M114" s="44"/>
    </row>
    <row r="115" spans="1:13" ht="13.5" thickBot="1" x14ac:dyDescent="0.25">
      <c r="A115" s="99"/>
      <c r="B115" s="116"/>
      <c r="C115" s="116"/>
      <c r="D115" s="95">
        <f>SUM(D111:D114)</f>
        <v>2647500</v>
      </c>
      <c r="E115" s="95">
        <f>SUM(E111:E114)</f>
        <v>0</v>
      </c>
      <c r="F115" s="18">
        <f>SUM(F111:F114)</f>
        <v>2647500</v>
      </c>
      <c r="G115" s="96">
        <f>SUM(G111:G114)</f>
        <v>0</v>
      </c>
      <c r="H115" s="116"/>
      <c r="I115" s="116"/>
      <c r="J115" s="95">
        <f>SUM(J111:J114)</f>
        <v>3250000</v>
      </c>
      <c r="K115" s="95">
        <f>SUM(K111:K114:K112)</f>
        <v>0</v>
      </c>
      <c r="L115" s="95">
        <f>SUM(L111:L114)</f>
        <v>3250000</v>
      </c>
      <c r="M115" s="96">
        <f>SUM(M111:M114)</f>
        <v>0</v>
      </c>
    </row>
    <row r="116" spans="1:13" x14ac:dyDescent="0.2">
      <c r="A116" s="8"/>
      <c r="K116" s="1"/>
    </row>
    <row r="117" spans="1:13" x14ac:dyDescent="0.2">
      <c r="K117" s="1"/>
    </row>
    <row r="118" spans="1:13" ht="13.5" customHeight="1" thickBot="1" x14ac:dyDescent="0.25">
      <c r="A118" s="5" t="s">
        <v>0</v>
      </c>
      <c r="B118" s="5" t="s">
        <v>99</v>
      </c>
      <c r="H118" s="5" t="s">
        <v>1</v>
      </c>
      <c r="I118" s="5" t="s">
        <v>100</v>
      </c>
      <c r="J118" s="5"/>
      <c r="K118" s="1"/>
    </row>
    <row r="119" spans="1:13" ht="27" customHeight="1" thickBot="1" x14ac:dyDescent="0.25">
      <c r="A119" s="185" t="s">
        <v>2</v>
      </c>
      <c r="B119" s="10"/>
      <c r="C119" s="10"/>
      <c r="D119" s="87" t="s">
        <v>189</v>
      </c>
      <c r="E119" s="87" t="s">
        <v>190</v>
      </c>
      <c r="F119" s="88" t="s">
        <v>90</v>
      </c>
      <c r="G119" s="89" t="s">
        <v>111</v>
      </c>
      <c r="H119" s="185" t="s">
        <v>2</v>
      </c>
      <c r="I119" s="10"/>
      <c r="J119" s="87" t="s">
        <v>189</v>
      </c>
      <c r="K119" s="87" t="s">
        <v>190</v>
      </c>
      <c r="L119" s="88" t="s">
        <v>90</v>
      </c>
      <c r="M119" s="89" t="s">
        <v>111</v>
      </c>
    </row>
    <row r="120" spans="1:13" x14ac:dyDescent="0.2">
      <c r="A120" s="20"/>
      <c r="B120" s="21"/>
      <c r="C120" s="21"/>
      <c r="D120" s="14"/>
      <c r="E120" s="22"/>
      <c r="F120" s="14"/>
      <c r="G120" s="65"/>
      <c r="H120" s="130" t="s">
        <v>182</v>
      </c>
      <c r="I120" s="21"/>
      <c r="J120" s="14">
        <v>600000</v>
      </c>
      <c r="K120" s="167">
        <v>-600000</v>
      </c>
      <c r="L120" s="210">
        <f t="shared" ref="L120:L150" si="21">SUM(J120:K120)</f>
        <v>0</v>
      </c>
      <c r="M120" s="42"/>
    </row>
    <row r="121" spans="1:13" ht="12.75" customHeight="1" x14ac:dyDescent="0.2">
      <c r="A121" s="20" t="s">
        <v>56</v>
      </c>
      <c r="B121" s="21"/>
      <c r="C121" s="21"/>
      <c r="D121" s="14">
        <v>2300000</v>
      </c>
      <c r="E121" s="22"/>
      <c r="F121" s="175">
        <f t="shared" ref="F121:F124" si="22">SUM(D121:E121)</f>
        <v>2300000</v>
      </c>
      <c r="G121" s="42"/>
      <c r="H121" s="130" t="s">
        <v>142</v>
      </c>
      <c r="I121" s="21"/>
      <c r="J121" s="14">
        <v>250000</v>
      </c>
      <c r="K121" s="14"/>
      <c r="L121" s="175">
        <f t="shared" si="21"/>
        <v>250000</v>
      </c>
      <c r="M121" s="42"/>
    </row>
    <row r="122" spans="1:13" x14ac:dyDescent="0.2">
      <c r="A122" s="20" t="s">
        <v>57</v>
      </c>
      <c r="B122" s="21"/>
      <c r="C122" s="21"/>
      <c r="D122" s="14">
        <v>4000000</v>
      </c>
      <c r="E122" s="22"/>
      <c r="F122" s="175">
        <f t="shared" si="22"/>
        <v>4000000</v>
      </c>
      <c r="G122" s="42"/>
      <c r="H122" s="130" t="s">
        <v>79</v>
      </c>
      <c r="I122" s="21"/>
      <c r="J122" s="14">
        <v>700000</v>
      </c>
      <c r="K122" s="14"/>
      <c r="L122" s="175">
        <f t="shared" si="21"/>
        <v>700000</v>
      </c>
      <c r="M122" s="42"/>
    </row>
    <row r="123" spans="1:13" x14ac:dyDescent="0.2">
      <c r="A123" s="20"/>
      <c r="B123" s="21"/>
      <c r="C123" s="21"/>
      <c r="D123" s="14"/>
      <c r="E123" s="22"/>
      <c r="F123" s="175"/>
      <c r="G123" s="42"/>
      <c r="H123" s="130" t="s">
        <v>168</v>
      </c>
      <c r="I123" s="21"/>
      <c r="J123" s="14">
        <v>200000</v>
      </c>
      <c r="K123" s="14"/>
      <c r="L123" s="175">
        <f t="shared" si="21"/>
        <v>200000</v>
      </c>
      <c r="M123" s="60"/>
    </row>
    <row r="124" spans="1:13" x14ac:dyDescent="0.2">
      <c r="A124" s="20" t="s">
        <v>93</v>
      </c>
      <c r="B124" s="21"/>
      <c r="C124" s="21"/>
      <c r="D124" s="14">
        <v>500000</v>
      </c>
      <c r="E124" s="188">
        <v>900000</v>
      </c>
      <c r="F124" s="192">
        <f t="shared" si="22"/>
        <v>1400000</v>
      </c>
      <c r="G124" s="42"/>
      <c r="H124" s="130" t="s">
        <v>169</v>
      </c>
      <c r="I124" s="21"/>
      <c r="J124" s="14">
        <v>1000000</v>
      </c>
      <c r="K124" s="167">
        <v>-800000</v>
      </c>
      <c r="L124" s="192">
        <f t="shared" si="21"/>
        <v>200000</v>
      </c>
      <c r="M124" s="42"/>
    </row>
    <row r="125" spans="1:13" x14ac:dyDescent="0.2">
      <c r="A125" s="20"/>
      <c r="B125" s="21"/>
      <c r="C125" s="21"/>
      <c r="D125" s="14"/>
      <c r="E125" s="22"/>
      <c r="F125" s="175"/>
      <c r="G125" s="42"/>
      <c r="H125" s="130" t="s">
        <v>184</v>
      </c>
      <c r="I125" s="21"/>
      <c r="J125" s="14"/>
      <c r="K125" s="167">
        <v>90000</v>
      </c>
      <c r="L125" s="192">
        <f t="shared" si="21"/>
        <v>90000</v>
      </c>
      <c r="M125" s="42"/>
    </row>
    <row r="126" spans="1:13" x14ac:dyDescent="0.2">
      <c r="A126" s="20" t="s">
        <v>37</v>
      </c>
      <c r="B126" s="21"/>
      <c r="C126" s="21"/>
      <c r="D126" s="14">
        <v>160000</v>
      </c>
      <c r="E126" s="22"/>
      <c r="F126" s="175">
        <f t="shared" ref="F126" si="23">SUM(D126:E126)</f>
        <v>160000</v>
      </c>
      <c r="G126" s="42"/>
      <c r="H126" s="130" t="s">
        <v>202</v>
      </c>
      <c r="I126" s="21"/>
      <c r="J126" s="14"/>
      <c r="K126" s="167">
        <v>500000</v>
      </c>
      <c r="L126" s="192">
        <f t="shared" ref="L126" si="24">SUM(J126:K126)</f>
        <v>500000</v>
      </c>
      <c r="M126" s="42"/>
    </row>
    <row r="127" spans="1:13" x14ac:dyDescent="0.2">
      <c r="A127" s="20"/>
      <c r="B127" s="21"/>
      <c r="C127" s="21"/>
      <c r="D127" s="14"/>
      <c r="E127" s="22"/>
      <c r="F127" s="175"/>
      <c r="G127" s="42"/>
      <c r="H127" s="130" t="s">
        <v>64</v>
      </c>
      <c r="I127" s="21"/>
      <c r="J127" s="14">
        <v>50000</v>
      </c>
      <c r="K127" s="14"/>
      <c r="L127" s="175">
        <f t="shared" ref="L127" si="25">SUM(J127:K127)</f>
        <v>50000</v>
      </c>
      <c r="M127" s="42"/>
    </row>
    <row r="128" spans="1:13" x14ac:dyDescent="0.2">
      <c r="A128" s="20" t="s">
        <v>58</v>
      </c>
      <c r="B128" s="21"/>
      <c r="C128" s="21"/>
      <c r="D128" s="14">
        <v>1000000</v>
      </c>
      <c r="E128" s="22"/>
      <c r="F128" s="175">
        <f t="shared" ref="F128" si="26">SUM(D128:E128)</f>
        <v>1000000</v>
      </c>
      <c r="G128" s="42"/>
      <c r="H128" s="20" t="s">
        <v>21</v>
      </c>
      <c r="I128" s="21"/>
      <c r="J128" s="14">
        <v>50000</v>
      </c>
      <c r="K128" s="14"/>
      <c r="L128" s="175">
        <f t="shared" si="21"/>
        <v>50000</v>
      </c>
      <c r="M128" s="42"/>
    </row>
    <row r="129" spans="1:13" x14ac:dyDescent="0.2">
      <c r="A129" s="20"/>
      <c r="B129" s="21"/>
      <c r="C129" s="21"/>
      <c r="D129" s="14"/>
      <c r="E129" s="22"/>
      <c r="F129" s="175"/>
      <c r="G129" s="42"/>
      <c r="H129" s="20" t="s">
        <v>47</v>
      </c>
      <c r="I129" s="21"/>
      <c r="J129" s="14">
        <v>600000</v>
      </c>
      <c r="K129" s="14"/>
      <c r="L129" s="175">
        <f t="shared" si="21"/>
        <v>600000</v>
      </c>
      <c r="M129" s="42"/>
    </row>
    <row r="130" spans="1:13" x14ac:dyDescent="0.2">
      <c r="A130" s="21" t="s">
        <v>166</v>
      </c>
      <c r="B130" s="35"/>
      <c r="C130" s="35"/>
      <c r="D130" s="37">
        <v>2400000</v>
      </c>
      <c r="E130" s="200">
        <v>-2400000</v>
      </c>
      <c r="F130" s="192">
        <f t="shared" ref="F130:F131" si="27">SUM(D130:E130)</f>
        <v>0</v>
      </c>
      <c r="G130" s="42"/>
      <c r="H130" s="20"/>
      <c r="I130" s="21"/>
      <c r="J130" s="14"/>
      <c r="K130" s="14"/>
      <c r="L130" s="175"/>
      <c r="M130" s="42"/>
    </row>
    <row r="131" spans="1:13" x14ac:dyDescent="0.2">
      <c r="A131" s="21" t="s">
        <v>167</v>
      </c>
      <c r="B131" s="35"/>
      <c r="C131" s="35"/>
      <c r="D131" s="37">
        <v>1800000</v>
      </c>
      <c r="E131" s="49"/>
      <c r="F131" s="175">
        <f t="shared" si="27"/>
        <v>1800000</v>
      </c>
      <c r="G131" s="42"/>
      <c r="H131" s="130" t="s">
        <v>46</v>
      </c>
      <c r="I131" s="21"/>
      <c r="J131" s="14">
        <v>5700000</v>
      </c>
      <c r="K131" s="14"/>
      <c r="L131" s="175">
        <f t="shared" si="21"/>
        <v>5700000</v>
      </c>
      <c r="M131" s="42"/>
    </row>
    <row r="132" spans="1:13" x14ac:dyDescent="0.2">
      <c r="A132" s="33"/>
      <c r="B132" s="45"/>
      <c r="C132" s="45"/>
      <c r="D132" s="37"/>
      <c r="E132" s="48"/>
      <c r="F132" s="16"/>
      <c r="G132" s="42"/>
      <c r="H132" s="229" t="s">
        <v>175</v>
      </c>
      <c r="I132" s="216"/>
      <c r="J132" s="218">
        <v>115000</v>
      </c>
      <c r="K132" s="218"/>
      <c r="L132" s="228">
        <f t="shared" si="21"/>
        <v>115000</v>
      </c>
      <c r="M132" s="42"/>
    </row>
    <row r="133" spans="1:13" x14ac:dyDescent="0.2">
      <c r="A133" s="33"/>
      <c r="B133" s="45"/>
      <c r="C133" s="45"/>
      <c r="D133" s="37"/>
      <c r="E133" s="48"/>
      <c r="F133" s="16"/>
      <c r="G133" s="42"/>
      <c r="H133" s="130" t="s">
        <v>83</v>
      </c>
      <c r="I133" s="21"/>
      <c r="J133" s="14">
        <v>1000000</v>
      </c>
      <c r="K133" s="167">
        <v>400000</v>
      </c>
      <c r="L133" s="192">
        <f t="shared" si="21"/>
        <v>1400000</v>
      </c>
      <c r="M133" s="42"/>
    </row>
    <row r="134" spans="1:13" x14ac:dyDescent="0.2">
      <c r="A134" s="33"/>
      <c r="B134" s="45"/>
      <c r="C134" s="45"/>
      <c r="D134" s="37"/>
      <c r="E134" s="48"/>
      <c r="F134" s="16"/>
      <c r="G134" s="42"/>
      <c r="H134" s="130" t="s">
        <v>141</v>
      </c>
      <c r="I134" s="21"/>
      <c r="J134" s="14">
        <v>4200000</v>
      </c>
      <c r="K134" s="167">
        <v>-4200000</v>
      </c>
      <c r="L134" s="192">
        <f t="shared" si="21"/>
        <v>0</v>
      </c>
      <c r="M134" s="42"/>
    </row>
    <row r="135" spans="1:13" x14ac:dyDescent="0.2">
      <c r="A135" s="21"/>
      <c r="B135" s="35"/>
      <c r="C135" s="35"/>
      <c r="D135" s="37"/>
      <c r="E135" s="48"/>
      <c r="F135" s="16"/>
      <c r="G135" s="42"/>
      <c r="H135" s="130" t="s">
        <v>144</v>
      </c>
      <c r="I135" s="21"/>
      <c r="J135" s="14">
        <v>250000</v>
      </c>
      <c r="K135" s="14"/>
      <c r="L135" s="175">
        <f t="shared" si="21"/>
        <v>250000</v>
      </c>
      <c r="M135" s="42"/>
    </row>
    <row r="136" spans="1:13" x14ac:dyDescent="0.2">
      <c r="A136" s="13"/>
      <c r="B136" s="34"/>
      <c r="C136" s="29"/>
      <c r="D136" s="37"/>
      <c r="E136" s="48"/>
      <c r="F136" s="16"/>
      <c r="G136" s="42"/>
      <c r="H136" s="130" t="s">
        <v>170</v>
      </c>
      <c r="I136" s="21"/>
      <c r="J136" s="14">
        <v>4200000</v>
      </c>
      <c r="K136" s="14"/>
      <c r="L136" s="175">
        <f t="shared" si="21"/>
        <v>4200000</v>
      </c>
      <c r="M136" s="42"/>
    </row>
    <row r="137" spans="1:13" ht="13.5" customHeight="1" x14ac:dyDescent="0.2">
      <c r="A137" s="33"/>
      <c r="B137" s="45"/>
      <c r="C137" s="45"/>
      <c r="D137" s="37"/>
      <c r="E137" s="48"/>
      <c r="F137" s="16"/>
      <c r="G137" s="42"/>
      <c r="H137" s="130" t="s">
        <v>45</v>
      </c>
      <c r="I137" s="21"/>
      <c r="J137" s="14">
        <v>800000</v>
      </c>
      <c r="K137" s="14"/>
      <c r="L137" s="175">
        <f t="shared" si="21"/>
        <v>800000</v>
      </c>
      <c r="M137" s="42"/>
    </row>
    <row r="138" spans="1:13" ht="13.5" customHeight="1" x14ac:dyDescent="0.2">
      <c r="A138" s="33"/>
      <c r="B138" s="45"/>
      <c r="C138" s="45"/>
      <c r="D138" s="37"/>
      <c r="E138" s="48"/>
      <c r="F138" s="16"/>
      <c r="G138" s="42"/>
      <c r="H138" s="130" t="s">
        <v>183</v>
      </c>
      <c r="I138" s="21"/>
      <c r="J138" s="14">
        <v>600000</v>
      </c>
      <c r="K138" s="14"/>
      <c r="L138" s="175">
        <f t="shared" ref="L138" si="28">SUM(J138:K138)</f>
        <v>600000</v>
      </c>
      <c r="M138" s="42"/>
    </row>
    <row r="139" spans="1:13" x14ac:dyDescent="0.2">
      <c r="A139" s="33"/>
      <c r="B139" s="45"/>
      <c r="C139" s="45"/>
      <c r="D139" s="37"/>
      <c r="E139" s="48"/>
      <c r="F139" s="16"/>
      <c r="G139" s="42"/>
      <c r="H139" s="130"/>
      <c r="I139" s="21"/>
      <c r="J139" s="14"/>
      <c r="K139" s="14"/>
      <c r="L139" s="175"/>
      <c r="M139" s="42"/>
    </row>
    <row r="140" spans="1:13" x14ac:dyDescent="0.2">
      <c r="A140" s="21"/>
      <c r="D140" s="36"/>
      <c r="E140" s="6"/>
      <c r="F140" s="16"/>
      <c r="G140" s="42"/>
      <c r="H140" s="130" t="s">
        <v>65</v>
      </c>
      <c r="I140" s="21"/>
      <c r="J140" s="14">
        <v>800000</v>
      </c>
      <c r="K140" s="14"/>
      <c r="L140" s="175">
        <f t="shared" ref="L140" si="29">SUM(J140:K140)</f>
        <v>800000</v>
      </c>
      <c r="M140" s="42"/>
    </row>
    <row r="141" spans="1:13" x14ac:dyDescent="0.2">
      <c r="A141" s="20"/>
      <c r="B141" s="21"/>
      <c r="C141" s="21"/>
      <c r="D141" s="14"/>
      <c r="E141" s="22"/>
      <c r="F141" s="16"/>
      <c r="G141" s="42"/>
      <c r="H141" s="130" t="s">
        <v>66</v>
      </c>
      <c r="I141" s="21"/>
      <c r="J141" s="14">
        <v>500000</v>
      </c>
      <c r="K141" s="14"/>
      <c r="L141" s="175">
        <f t="shared" si="21"/>
        <v>500000</v>
      </c>
      <c r="M141" s="42"/>
    </row>
    <row r="142" spans="1:13" x14ac:dyDescent="0.2">
      <c r="A142" s="33"/>
      <c r="B142" s="45"/>
      <c r="C142" s="45"/>
      <c r="D142" s="37"/>
      <c r="E142" s="48"/>
      <c r="F142" s="14"/>
      <c r="G142" s="42"/>
      <c r="H142" s="20" t="s">
        <v>146</v>
      </c>
      <c r="I142" s="21"/>
      <c r="J142" s="14">
        <v>200000</v>
      </c>
      <c r="K142" s="14"/>
      <c r="L142" s="175">
        <f t="shared" si="21"/>
        <v>200000</v>
      </c>
      <c r="M142" s="42"/>
    </row>
    <row r="143" spans="1:13" x14ac:dyDescent="0.2">
      <c r="A143" s="20"/>
      <c r="B143" s="21"/>
      <c r="C143" s="21"/>
      <c r="D143" s="14"/>
      <c r="E143" s="22"/>
      <c r="F143" s="16"/>
      <c r="G143" s="42"/>
      <c r="H143" s="20" t="s">
        <v>203</v>
      </c>
      <c r="I143" s="21"/>
      <c r="J143" s="14"/>
      <c r="K143" s="167">
        <v>800000</v>
      </c>
      <c r="L143" s="192">
        <f t="shared" ref="L143" si="30">SUM(J143:K143)</f>
        <v>800000</v>
      </c>
      <c r="M143" s="42"/>
    </row>
    <row r="144" spans="1:13" x14ac:dyDescent="0.2">
      <c r="A144" s="13"/>
      <c r="B144" s="34"/>
      <c r="C144" s="29"/>
      <c r="D144" s="37"/>
      <c r="E144" s="48"/>
      <c r="F144" s="16"/>
      <c r="G144" s="42"/>
      <c r="H144" s="130" t="s">
        <v>22</v>
      </c>
      <c r="I144" s="21"/>
      <c r="J144" s="14">
        <v>10000000</v>
      </c>
      <c r="K144" s="167">
        <v>-500000</v>
      </c>
      <c r="L144" s="192">
        <f t="shared" ref="L144:L145" si="31">SUM(J144:K144)</f>
        <v>9500000</v>
      </c>
      <c r="M144" s="42"/>
    </row>
    <row r="145" spans="1:13" x14ac:dyDescent="0.2">
      <c r="A145" s="33"/>
      <c r="B145" s="45"/>
      <c r="C145" s="45"/>
      <c r="D145" s="37"/>
      <c r="E145" s="48"/>
      <c r="F145" s="16"/>
      <c r="G145" s="42"/>
      <c r="H145" s="229" t="s">
        <v>176</v>
      </c>
      <c r="I145" s="216"/>
      <c r="J145" s="218">
        <v>410000</v>
      </c>
      <c r="K145" s="218"/>
      <c r="L145" s="228">
        <f t="shared" si="31"/>
        <v>410000</v>
      </c>
      <c r="M145" s="42"/>
    </row>
    <row r="146" spans="1:13" x14ac:dyDescent="0.2">
      <c r="A146" s="33"/>
      <c r="B146" s="45"/>
      <c r="C146" s="45"/>
      <c r="D146" s="37"/>
      <c r="E146" s="48"/>
      <c r="F146" s="14"/>
      <c r="G146" s="42"/>
      <c r="H146" s="130" t="s">
        <v>151</v>
      </c>
      <c r="I146" s="21"/>
      <c r="J146" s="14">
        <v>2000000</v>
      </c>
      <c r="K146" s="167">
        <v>-500000</v>
      </c>
      <c r="L146" s="192">
        <f t="shared" si="21"/>
        <v>1500000</v>
      </c>
      <c r="M146" s="42"/>
    </row>
    <row r="147" spans="1:13" x14ac:dyDescent="0.2">
      <c r="A147" s="33"/>
      <c r="B147" s="45"/>
      <c r="C147" s="45"/>
      <c r="D147" s="37"/>
      <c r="E147" s="48"/>
      <c r="F147" s="14"/>
      <c r="G147" s="42"/>
      <c r="H147" s="190"/>
      <c r="I147" s="191"/>
      <c r="J147" s="167"/>
      <c r="K147" s="167"/>
      <c r="L147" s="192"/>
      <c r="M147" s="42"/>
    </row>
    <row r="148" spans="1:13" x14ac:dyDescent="0.2">
      <c r="A148" s="33"/>
      <c r="B148" s="45"/>
      <c r="C148" s="45"/>
      <c r="D148" s="37"/>
      <c r="E148" s="48"/>
      <c r="F148" s="14"/>
      <c r="G148" s="42"/>
      <c r="H148" s="130" t="s">
        <v>67</v>
      </c>
      <c r="I148" s="21"/>
      <c r="J148" s="14">
        <v>90000</v>
      </c>
      <c r="K148" s="14"/>
      <c r="L148" s="175">
        <f t="shared" si="21"/>
        <v>90000</v>
      </c>
      <c r="M148" s="42"/>
    </row>
    <row r="149" spans="1:13" x14ac:dyDescent="0.2">
      <c r="A149" s="33"/>
      <c r="B149" s="45"/>
      <c r="C149" s="45"/>
      <c r="D149" s="37"/>
      <c r="E149" s="48"/>
      <c r="F149" s="16"/>
      <c r="G149" s="42"/>
      <c r="H149" s="130" t="s">
        <v>54</v>
      </c>
      <c r="I149" s="21"/>
      <c r="J149" s="14">
        <v>250000</v>
      </c>
      <c r="K149" s="14"/>
      <c r="L149" s="175">
        <f t="shared" si="21"/>
        <v>250000</v>
      </c>
      <c r="M149" s="42"/>
    </row>
    <row r="150" spans="1:13" x14ac:dyDescent="0.2">
      <c r="A150" s="20"/>
      <c r="B150" s="21"/>
      <c r="C150" s="41"/>
      <c r="D150" s="23"/>
      <c r="E150" s="14"/>
      <c r="F150" s="22"/>
      <c r="G150" s="42"/>
      <c r="H150" s="20" t="s">
        <v>75</v>
      </c>
      <c r="I150" s="21"/>
      <c r="J150" s="14">
        <v>50000</v>
      </c>
      <c r="K150" s="14"/>
      <c r="L150" s="175">
        <f t="shared" si="21"/>
        <v>50000</v>
      </c>
      <c r="M150" s="60"/>
    </row>
    <row r="151" spans="1:13" ht="13.5" thickBot="1" x14ac:dyDescent="0.25">
      <c r="A151" s="39"/>
      <c r="B151" s="19"/>
      <c r="C151" s="119"/>
      <c r="D151" s="36"/>
      <c r="E151" s="32"/>
      <c r="F151" s="6"/>
      <c r="G151" s="60"/>
      <c r="H151" s="39"/>
      <c r="I151" s="19"/>
      <c r="J151" s="32"/>
      <c r="K151" s="32"/>
      <c r="L151" s="109"/>
      <c r="M151" s="60"/>
    </row>
    <row r="152" spans="1:13" ht="13.5" thickBot="1" x14ac:dyDescent="0.25">
      <c r="A152" s="30"/>
      <c r="B152" s="75"/>
      <c r="C152" s="75"/>
      <c r="D152" s="18">
        <f>SUM(D120:D150)</f>
        <v>12160000</v>
      </c>
      <c r="E152" s="202">
        <f>SUM(E120:E150)</f>
        <v>-1500000</v>
      </c>
      <c r="F152" s="18">
        <f>SUM(F120:F150)</f>
        <v>10660000</v>
      </c>
      <c r="G152" s="40">
        <f>SUM(G120:G150)</f>
        <v>0</v>
      </c>
      <c r="H152" s="120"/>
      <c r="I152" s="75"/>
      <c r="J152" s="18">
        <f>SUM(J120:J151)</f>
        <v>34615000</v>
      </c>
      <c r="K152" s="202">
        <f>SUM(K120:K151)</f>
        <v>-4810000</v>
      </c>
      <c r="L152" s="18">
        <f>SUM(L120:L151)</f>
        <v>29805000</v>
      </c>
      <c r="M152" s="40">
        <f>SUM(M120:M151)</f>
        <v>0</v>
      </c>
    </row>
    <row r="153" spans="1:13" x14ac:dyDescent="0.2">
      <c r="A153" s="13"/>
      <c r="B153" s="13"/>
      <c r="C153" s="62"/>
      <c r="D153" s="6"/>
      <c r="E153" s="6"/>
      <c r="F153" s="6"/>
      <c r="G153" s="46"/>
      <c r="H153" s="13"/>
      <c r="I153" s="13"/>
      <c r="J153" s="6"/>
      <c r="K153" s="6"/>
      <c r="L153" s="6"/>
      <c r="M153" s="46"/>
    </row>
    <row r="154" spans="1:13" x14ac:dyDescent="0.2">
      <c r="A154" s="13"/>
      <c r="B154" s="13"/>
      <c r="C154" s="13"/>
      <c r="D154" s="6"/>
      <c r="E154" s="6"/>
      <c r="F154" s="6"/>
      <c r="G154" s="46"/>
      <c r="H154" s="13"/>
      <c r="I154" s="13"/>
      <c r="J154" s="6"/>
      <c r="K154" s="6"/>
      <c r="L154" s="6"/>
      <c r="M154" s="46"/>
    </row>
    <row r="155" spans="1:13" ht="13.5" thickBot="1" x14ac:dyDescent="0.25">
      <c r="A155" s="5" t="s">
        <v>0</v>
      </c>
      <c r="B155" s="5" t="s">
        <v>6</v>
      </c>
      <c r="C155" s="5"/>
      <c r="D155" s="5"/>
      <c r="H155" s="5" t="s">
        <v>1</v>
      </c>
      <c r="I155" s="5" t="s">
        <v>6</v>
      </c>
      <c r="K155" s="1"/>
    </row>
    <row r="156" spans="1:13" ht="27" customHeight="1" thickBot="1" x14ac:dyDescent="0.25">
      <c r="A156" s="185" t="s">
        <v>2</v>
      </c>
      <c r="B156" s="10"/>
      <c r="C156" s="10"/>
      <c r="D156" s="87" t="s">
        <v>189</v>
      </c>
      <c r="E156" s="87" t="s">
        <v>190</v>
      </c>
      <c r="F156" s="88" t="s">
        <v>90</v>
      </c>
      <c r="G156" s="89" t="s">
        <v>111</v>
      </c>
      <c r="H156" s="185" t="s">
        <v>2</v>
      </c>
      <c r="I156" s="10"/>
      <c r="J156" s="87" t="s">
        <v>189</v>
      </c>
      <c r="K156" s="87" t="s">
        <v>190</v>
      </c>
      <c r="L156" s="88" t="s">
        <v>90</v>
      </c>
      <c r="M156" s="89" t="s">
        <v>111</v>
      </c>
    </row>
    <row r="157" spans="1:13" x14ac:dyDescent="0.2">
      <c r="A157" s="14" t="s">
        <v>105</v>
      </c>
      <c r="B157" s="14"/>
      <c r="C157" s="14"/>
      <c r="D157" s="14">
        <v>400000</v>
      </c>
      <c r="E157" s="14"/>
      <c r="F157" s="175">
        <f t="shared" ref="F157:F158" si="32">SUM(D157:E157)</f>
        <v>400000</v>
      </c>
      <c r="G157" s="43"/>
      <c r="H157" s="31" t="s">
        <v>148</v>
      </c>
      <c r="I157" s="22"/>
      <c r="J157" s="14">
        <v>300000</v>
      </c>
      <c r="K157" s="14"/>
      <c r="L157" s="175">
        <f t="shared" ref="L157:L160" si="33">SUM(J157:K157)</f>
        <v>300000</v>
      </c>
      <c r="M157" s="43"/>
    </row>
    <row r="158" spans="1:13" x14ac:dyDescent="0.2">
      <c r="A158" s="38" t="s">
        <v>147</v>
      </c>
      <c r="B158" s="24"/>
      <c r="C158" s="24"/>
      <c r="D158" s="23">
        <v>600000</v>
      </c>
      <c r="E158" s="24"/>
      <c r="F158" s="175">
        <f t="shared" si="32"/>
        <v>600000</v>
      </c>
      <c r="G158" s="42"/>
      <c r="H158" s="31" t="s">
        <v>41</v>
      </c>
      <c r="I158" s="22"/>
      <c r="J158" s="14">
        <v>500000</v>
      </c>
      <c r="K158" s="14"/>
      <c r="L158" s="175">
        <f t="shared" si="33"/>
        <v>500000</v>
      </c>
      <c r="M158" s="42"/>
    </row>
    <row r="159" spans="1:13" ht="12.75" customHeight="1" x14ac:dyDescent="0.2">
      <c r="A159" s="38"/>
      <c r="B159" s="24"/>
      <c r="C159" s="24"/>
      <c r="D159" s="23"/>
      <c r="E159" s="24"/>
      <c r="F159" s="31"/>
      <c r="G159" s="42"/>
      <c r="H159" s="31" t="s">
        <v>78</v>
      </c>
      <c r="I159" s="22"/>
      <c r="J159" s="14">
        <v>300000</v>
      </c>
      <c r="K159" s="14"/>
      <c r="L159" s="175">
        <f t="shared" si="33"/>
        <v>300000</v>
      </c>
      <c r="M159" s="42"/>
    </row>
    <row r="160" spans="1:13" ht="13.5" customHeight="1" thickBot="1" x14ac:dyDescent="0.25">
      <c r="A160" s="151"/>
      <c r="B160" s="6"/>
      <c r="C160" s="6"/>
      <c r="D160" s="36"/>
      <c r="E160" s="6"/>
      <c r="F160" s="109"/>
      <c r="G160" s="60"/>
      <c r="H160" s="230" t="s">
        <v>197</v>
      </c>
      <c r="I160" s="231"/>
      <c r="J160" s="226">
        <v>100000</v>
      </c>
      <c r="K160" s="226"/>
      <c r="L160" s="228">
        <f t="shared" si="33"/>
        <v>100000</v>
      </c>
      <c r="M160" s="60"/>
    </row>
    <row r="161" spans="1:13" ht="13.5" thickBot="1" x14ac:dyDescent="0.25">
      <c r="A161" s="26"/>
      <c r="B161" s="110"/>
      <c r="C161" s="110"/>
      <c r="D161" s="18">
        <f>SUM(D157:D160)</f>
        <v>1000000</v>
      </c>
      <c r="E161" s="18">
        <f>SUM(E157:E160)</f>
        <v>0</v>
      </c>
      <c r="F161" s="18">
        <f>SUM(F157:F160)</f>
        <v>1000000</v>
      </c>
      <c r="G161" s="40">
        <f>SUM(G157:G160)</f>
        <v>0</v>
      </c>
      <c r="H161" s="111"/>
      <c r="I161" s="121"/>
      <c r="J161" s="18">
        <f>SUM(J157:J160)</f>
        <v>1200000</v>
      </c>
      <c r="K161" s="18">
        <f>SUM(K157:K160)</f>
        <v>0</v>
      </c>
      <c r="L161" s="18">
        <f>SUM(L157:L160)</f>
        <v>1200000</v>
      </c>
      <c r="M161" s="40">
        <f>SUM(M157:M160)</f>
        <v>0</v>
      </c>
    </row>
    <row r="162" spans="1:13" ht="13.5" customHeight="1" x14ac:dyDescent="0.2">
      <c r="K162" s="1"/>
    </row>
    <row r="163" spans="1:13" ht="13.5" customHeight="1" thickBot="1" x14ac:dyDescent="0.25">
      <c r="B163" s="5" t="s">
        <v>7</v>
      </c>
      <c r="G163" s="1"/>
      <c r="I163" s="5" t="s">
        <v>7</v>
      </c>
      <c r="J163" s="5"/>
      <c r="K163" s="1"/>
      <c r="M163" s="1"/>
    </row>
    <row r="164" spans="1:13" x14ac:dyDescent="0.2">
      <c r="A164" s="213" t="s">
        <v>31</v>
      </c>
      <c r="B164" s="102"/>
      <c r="C164" s="102"/>
      <c r="D164" s="105">
        <v>16000000</v>
      </c>
      <c r="E164" s="211">
        <v>-2000000</v>
      </c>
      <c r="F164" s="210">
        <f t="shared" ref="F164:F179" si="34">SUM(D164:E164)</f>
        <v>14000000</v>
      </c>
      <c r="G164" s="43"/>
      <c r="H164" s="102"/>
      <c r="I164" s="102"/>
      <c r="J164" s="105"/>
      <c r="K164" s="105"/>
      <c r="L164" s="184"/>
      <c r="M164" s="43"/>
    </row>
    <row r="165" spans="1:13" x14ac:dyDescent="0.2">
      <c r="A165" s="214" t="s">
        <v>32</v>
      </c>
      <c r="B165" s="21"/>
      <c r="C165" s="21"/>
      <c r="D165" s="14">
        <v>300000</v>
      </c>
      <c r="E165" s="22"/>
      <c r="F165" s="175">
        <f t="shared" si="34"/>
        <v>300000</v>
      </c>
      <c r="G165" s="65"/>
      <c r="H165" s="21" t="s">
        <v>15</v>
      </c>
      <c r="I165" s="21"/>
      <c r="J165" s="14">
        <v>636000</v>
      </c>
      <c r="K165" s="14"/>
      <c r="L165" s="175">
        <f t="shared" ref="L165:L176" si="35">SUM(J165:K165)</f>
        <v>636000</v>
      </c>
      <c r="M165" s="42"/>
    </row>
    <row r="166" spans="1:13" x14ac:dyDescent="0.2">
      <c r="A166" s="214" t="s">
        <v>73</v>
      </c>
      <c r="B166" s="21"/>
      <c r="C166" s="21"/>
      <c r="D166" s="14">
        <v>1200000</v>
      </c>
      <c r="E166" s="22"/>
      <c r="F166" s="175">
        <f t="shared" si="34"/>
        <v>1200000</v>
      </c>
      <c r="G166" s="42"/>
      <c r="H166" s="21" t="s">
        <v>39</v>
      </c>
      <c r="I166" s="41"/>
      <c r="J166" s="14">
        <v>1550000</v>
      </c>
      <c r="K166" s="14"/>
      <c r="L166" s="175">
        <f t="shared" si="35"/>
        <v>1550000</v>
      </c>
      <c r="M166" s="42"/>
    </row>
    <row r="167" spans="1:13" x14ac:dyDescent="0.2">
      <c r="A167" s="214" t="s">
        <v>33</v>
      </c>
      <c r="B167" s="4"/>
      <c r="C167" s="4"/>
      <c r="D167" s="14">
        <v>13000000</v>
      </c>
      <c r="E167" s="188">
        <v>-1000000</v>
      </c>
      <c r="F167" s="192">
        <f t="shared" si="34"/>
        <v>12000000</v>
      </c>
      <c r="G167" s="42"/>
      <c r="H167" s="21" t="s">
        <v>88</v>
      </c>
      <c r="I167" s="41"/>
      <c r="J167" s="14">
        <v>800000</v>
      </c>
      <c r="K167" s="14"/>
      <c r="L167" s="175">
        <f t="shared" si="35"/>
        <v>800000</v>
      </c>
      <c r="M167" s="42"/>
    </row>
    <row r="168" spans="1:13" x14ac:dyDescent="0.2">
      <c r="A168" s="214" t="s">
        <v>34</v>
      </c>
      <c r="B168" s="21"/>
      <c r="C168" s="21"/>
      <c r="D168" s="14">
        <v>32000000</v>
      </c>
      <c r="E168" s="22"/>
      <c r="F168" s="175">
        <f t="shared" si="34"/>
        <v>32000000</v>
      </c>
      <c r="G168" s="42"/>
      <c r="H168" s="21"/>
      <c r="I168" s="41"/>
      <c r="J168" s="14"/>
      <c r="K168" s="14"/>
      <c r="L168" s="175"/>
      <c r="M168" s="42"/>
    </row>
    <row r="169" spans="1:13" x14ac:dyDescent="0.2">
      <c r="A169" s="214" t="s">
        <v>35</v>
      </c>
      <c r="B169" s="21"/>
      <c r="C169" s="21"/>
      <c r="D169" s="14">
        <v>8000000</v>
      </c>
      <c r="E169" s="22"/>
      <c r="F169" s="175">
        <f t="shared" si="34"/>
        <v>8000000</v>
      </c>
      <c r="G169" s="42"/>
      <c r="H169" s="21" t="s">
        <v>150</v>
      </c>
      <c r="I169" s="212"/>
      <c r="J169" s="14">
        <v>125000</v>
      </c>
      <c r="K169" s="167">
        <v>40000</v>
      </c>
      <c r="L169" s="192">
        <f t="shared" si="35"/>
        <v>165000</v>
      </c>
      <c r="M169" s="42"/>
    </row>
    <row r="170" spans="1:13" x14ac:dyDescent="0.2">
      <c r="A170" s="214"/>
      <c r="B170" s="21"/>
      <c r="C170" s="21"/>
      <c r="D170" s="14"/>
      <c r="E170" s="22"/>
      <c r="F170" s="175"/>
      <c r="G170" s="42"/>
      <c r="H170" s="21" t="s">
        <v>194</v>
      </c>
      <c r="I170" s="212"/>
      <c r="J170" s="14"/>
      <c r="K170" s="167">
        <v>2000000</v>
      </c>
      <c r="L170" s="192">
        <f t="shared" ref="L170" si="36">SUM(J170:K170)</f>
        <v>2000000</v>
      </c>
      <c r="M170" s="42"/>
    </row>
    <row r="171" spans="1:13" x14ac:dyDescent="0.2">
      <c r="A171" s="214" t="s">
        <v>108</v>
      </c>
      <c r="B171" s="21"/>
      <c r="C171" s="21"/>
      <c r="D171" s="14">
        <v>0</v>
      </c>
      <c r="E171" s="188">
        <v>3000000</v>
      </c>
      <c r="F171" s="192">
        <f t="shared" si="34"/>
        <v>3000000</v>
      </c>
      <c r="G171" s="42"/>
      <c r="H171" s="19"/>
      <c r="I171" s="21"/>
      <c r="J171" s="23"/>
      <c r="K171" s="14"/>
      <c r="L171" s="175"/>
      <c r="M171" s="42"/>
    </row>
    <row r="172" spans="1:13" x14ac:dyDescent="0.2">
      <c r="A172" s="122" t="s">
        <v>8</v>
      </c>
      <c r="B172" s="13"/>
      <c r="C172" s="19"/>
      <c r="D172" s="14">
        <v>1500000</v>
      </c>
      <c r="E172" s="22"/>
      <c r="F172" s="175">
        <f t="shared" si="34"/>
        <v>1500000</v>
      </c>
      <c r="G172" s="42"/>
      <c r="H172" s="19" t="s">
        <v>198</v>
      </c>
      <c r="I172" s="21"/>
      <c r="J172" s="23">
        <v>140000</v>
      </c>
      <c r="K172" s="14"/>
      <c r="L172" s="175">
        <f t="shared" ref="L172:L173" si="37">SUM(J172:K172)</f>
        <v>140000</v>
      </c>
      <c r="M172" s="42"/>
    </row>
    <row r="173" spans="1:13" x14ac:dyDescent="0.2">
      <c r="A173" s="141" t="s">
        <v>104</v>
      </c>
      <c r="B173" s="21"/>
      <c r="C173" s="41"/>
      <c r="D173" s="14">
        <v>4500000</v>
      </c>
      <c r="E173" s="22"/>
      <c r="F173" s="175">
        <f t="shared" si="34"/>
        <v>4500000</v>
      </c>
      <c r="G173" s="42"/>
      <c r="H173" s="21" t="s">
        <v>84</v>
      </c>
      <c r="I173" s="21"/>
      <c r="J173" s="23">
        <v>0</v>
      </c>
      <c r="K173" s="14"/>
      <c r="L173" s="175">
        <f t="shared" si="37"/>
        <v>0</v>
      </c>
      <c r="M173" s="42"/>
    </row>
    <row r="174" spans="1:13" x14ac:dyDescent="0.2">
      <c r="A174" s="141"/>
      <c r="B174" s="21"/>
      <c r="C174" s="41"/>
      <c r="D174" s="14"/>
      <c r="E174" s="22"/>
      <c r="F174" s="175"/>
      <c r="G174" s="42"/>
      <c r="H174" s="21"/>
      <c r="I174" s="21"/>
      <c r="J174" s="23"/>
      <c r="K174" s="14"/>
      <c r="L174" s="175"/>
      <c r="M174" s="42"/>
    </row>
    <row r="175" spans="1:13" x14ac:dyDescent="0.2">
      <c r="A175" s="123" t="s">
        <v>38</v>
      </c>
      <c r="B175" s="13"/>
      <c r="C175" s="152"/>
      <c r="D175" s="14">
        <v>5000</v>
      </c>
      <c r="E175" s="22"/>
      <c r="F175" s="175">
        <f t="shared" si="34"/>
        <v>5000</v>
      </c>
      <c r="G175" s="42"/>
      <c r="H175" s="21" t="s">
        <v>195</v>
      </c>
      <c r="I175" s="4"/>
      <c r="J175" s="23">
        <v>1000000</v>
      </c>
      <c r="K175" s="14"/>
      <c r="L175" s="175">
        <f t="shared" si="35"/>
        <v>1000000</v>
      </c>
      <c r="M175" s="42"/>
    </row>
    <row r="176" spans="1:13" x14ac:dyDescent="0.2">
      <c r="A176" s="141" t="s">
        <v>107</v>
      </c>
      <c r="B176" s="21"/>
      <c r="C176" s="21"/>
      <c r="D176" s="14">
        <v>30000</v>
      </c>
      <c r="E176" s="22"/>
      <c r="F176" s="175">
        <f t="shared" si="34"/>
        <v>30000</v>
      </c>
      <c r="G176" s="42"/>
      <c r="H176" s="21" t="s">
        <v>59</v>
      </c>
      <c r="I176" s="21"/>
      <c r="J176" s="14">
        <v>5431516</v>
      </c>
      <c r="K176" s="167">
        <v>-120000</v>
      </c>
      <c r="L176" s="192">
        <f t="shared" si="35"/>
        <v>5311516</v>
      </c>
      <c r="M176" s="42"/>
    </row>
    <row r="177" spans="1:13" x14ac:dyDescent="0.2">
      <c r="A177" s="141" t="s">
        <v>103</v>
      </c>
      <c r="B177" s="21"/>
      <c r="C177" s="21"/>
      <c r="D177" s="14">
        <v>3469200</v>
      </c>
      <c r="E177" s="22"/>
      <c r="F177" s="175">
        <f t="shared" si="34"/>
        <v>3469200</v>
      </c>
      <c r="G177" s="42"/>
      <c r="H177" s="21"/>
      <c r="I177" s="21"/>
      <c r="J177" s="36"/>
      <c r="K177" s="14"/>
      <c r="L177" s="14"/>
      <c r="M177" s="42"/>
    </row>
    <row r="178" spans="1:13" x14ac:dyDescent="0.2">
      <c r="A178" s="124" t="s">
        <v>149</v>
      </c>
      <c r="B178" s="21"/>
      <c r="C178" s="21"/>
      <c r="D178" s="14">
        <v>16390716</v>
      </c>
      <c r="E178" s="22"/>
      <c r="F178" s="175">
        <f t="shared" si="34"/>
        <v>16390716</v>
      </c>
      <c r="G178" s="42"/>
      <c r="H178" s="21"/>
      <c r="I178" s="41"/>
      <c r="J178" s="14"/>
      <c r="K178" s="14"/>
      <c r="L178" s="14"/>
      <c r="M178" s="42"/>
    </row>
    <row r="179" spans="1:13" ht="13.5" thickBot="1" x14ac:dyDescent="0.25">
      <c r="A179" s="106" t="s">
        <v>9</v>
      </c>
      <c r="B179" s="92"/>
      <c r="C179" s="92"/>
      <c r="D179" s="28">
        <v>0</v>
      </c>
      <c r="E179" s="112"/>
      <c r="F179" s="175">
        <f t="shared" si="34"/>
        <v>0</v>
      </c>
      <c r="G179" s="44"/>
      <c r="H179" s="92" t="s">
        <v>23</v>
      </c>
      <c r="I179" s="92"/>
      <c r="J179" s="28"/>
      <c r="K179" s="28"/>
      <c r="L179" s="28"/>
      <c r="M179" s="44"/>
    </row>
    <row r="180" spans="1:13" ht="13.5" thickBot="1" x14ac:dyDescent="0.25">
      <c r="A180" s="93"/>
      <c r="B180" s="94"/>
      <c r="C180" s="94"/>
      <c r="D180" s="95">
        <f>SUM(D164:D179)</f>
        <v>96394916</v>
      </c>
      <c r="E180" s="202">
        <f>SUM(E164:E179)</f>
        <v>0</v>
      </c>
      <c r="F180" s="95">
        <f>SUM(F164:F179)</f>
        <v>96394916</v>
      </c>
      <c r="G180" s="96">
        <f>SUM(G164:G179)</f>
        <v>0</v>
      </c>
      <c r="H180" s="94"/>
      <c r="I180" s="94"/>
      <c r="J180" s="95">
        <f>SUM(J164:J179)</f>
        <v>9682516</v>
      </c>
      <c r="K180" s="199">
        <f>SUM(K164:K179)</f>
        <v>1920000</v>
      </c>
      <c r="L180" s="95">
        <f>SUM(L164:L179)</f>
        <v>11602516</v>
      </c>
      <c r="M180" s="96">
        <f>SUM(M164:M179)</f>
        <v>0</v>
      </c>
    </row>
    <row r="181" spans="1:13" ht="13.5" thickBot="1" x14ac:dyDescent="0.25">
      <c r="A181" s="13"/>
      <c r="B181" s="13"/>
      <c r="C181" s="13"/>
      <c r="D181" s="6"/>
      <c r="E181" s="6"/>
      <c r="F181" s="6"/>
      <c r="G181" s="46"/>
      <c r="H181" s="13"/>
      <c r="I181" s="13"/>
      <c r="J181" s="6"/>
      <c r="K181" s="6"/>
      <c r="L181" s="6"/>
      <c r="M181" s="46"/>
    </row>
    <row r="182" spans="1:13" ht="14.25" thickTop="1" thickBot="1" x14ac:dyDescent="0.25">
      <c r="A182" s="153" t="s">
        <v>10</v>
      </c>
      <c r="B182" s="154"/>
      <c r="C182" s="155"/>
      <c r="D182" s="156">
        <f>SUM(D5:D180)/2</f>
        <v>150731516</v>
      </c>
      <c r="E182" s="203">
        <f>E28+E42+E64+E83+E107+E115+E152+E161+E180</f>
        <v>980000</v>
      </c>
      <c r="F182" s="156">
        <f>F28+F42+F64+F83+F107+F115+F152+F161+F180</f>
        <v>151711516</v>
      </c>
      <c r="G182" s="157">
        <f>G28+G42+G64+G83+G107+G115+G152+G161+G180</f>
        <v>0</v>
      </c>
      <c r="H182" s="153" t="s">
        <v>10</v>
      </c>
      <c r="I182" s="155"/>
      <c r="J182" s="156">
        <f>SUM(J5:J180)/2</f>
        <v>150731516</v>
      </c>
      <c r="K182" s="203">
        <f>K28+K42+K64+K83+K107+K115+K152+K161+K180</f>
        <v>980000</v>
      </c>
      <c r="L182" s="156">
        <f>L28+L42+L64+L83+L107+L115+L152+L161+L180</f>
        <v>151711516</v>
      </c>
      <c r="M182" s="158">
        <f>M28+M42+M64+M83+M107+M115+M152+M161+M180</f>
        <v>0</v>
      </c>
    </row>
    <row r="183" spans="1:13" ht="7.5" customHeight="1" thickTop="1" thickBot="1" x14ac:dyDescent="0.25">
      <c r="K183" s="6"/>
      <c r="M183" s="46"/>
    </row>
    <row r="184" spans="1:13" ht="13.5" thickBot="1" x14ac:dyDescent="0.25">
      <c r="A184" s="74"/>
      <c r="B184" s="75"/>
      <c r="C184" s="75" t="s">
        <v>96</v>
      </c>
      <c r="D184" s="75"/>
      <c r="E184" s="76"/>
      <c r="F184" s="77">
        <f>G182-M182</f>
        <v>0</v>
      </c>
      <c r="G184" s="13"/>
      <c r="H184" s="13"/>
      <c r="I184" s="13"/>
      <c r="J184" s="13"/>
      <c r="K184" s="13"/>
      <c r="L184" s="13"/>
      <c r="M184" s="6"/>
    </row>
    <row r="185" spans="1:13" ht="7.5" customHeight="1" thickBot="1" x14ac:dyDescent="0.25">
      <c r="A185" s="13"/>
      <c r="B185" s="13"/>
      <c r="G185" s="66"/>
      <c r="M185" s="66"/>
    </row>
    <row r="186" spans="1:13" ht="15" customHeight="1" thickBot="1" x14ac:dyDescent="0.25">
      <c r="A186" s="236" t="s">
        <v>11</v>
      </c>
      <c r="B186" s="237"/>
      <c r="C186" s="238"/>
      <c r="D186" s="55"/>
      <c r="E186" s="56"/>
      <c r="F186" s="57"/>
      <c r="G186" s="68"/>
      <c r="H186" s="69"/>
      <c r="I186" s="70"/>
      <c r="J186" s="54"/>
      <c r="K186" s="54"/>
      <c r="L186" s="18"/>
      <c r="M186" s="40"/>
    </row>
    <row r="187" spans="1:13" x14ac:dyDescent="0.2">
      <c r="A187" s="233" t="s">
        <v>12</v>
      </c>
      <c r="B187" s="234"/>
      <c r="C187" s="235"/>
      <c r="D187" s="58">
        <v>6000000</v>
      </c>
      <c r="E187" s="58"/>
      <c r="F187" s="58"/>
      <c r="G187" s="125"/>
      <c r="H187" s="239" t="s">
        <v>12</v>
      </c>
      <c r="I187" s="240"/>
      <c r="J187" s="14">
        <v>6000000</v>
      </c>
      <c r="K187" s="14"/>
      <c r="L187" s="23"/>
      <c r="M187" s="2"/>
    </row>
    <row r="188" spans="1:13" ht="13.5" customHeight="1" x14ac:dyDescent="0.2">
      <c r="A188" s="11" t="s">
        <v>13</v>
      </c>
      <c r="B188" s="12"/>
      <c r="C188" s="12"/>
      <c r="D188" s="58">
        <v>7000000</v>
      </c>
      <c r="E188" s="58"/>
      <c r="F188" s="58"/>
      <c r="G188" s="126"/>
      <c r="H188" s="11" t="s">
        <v>13</v>
      </c>
      <c r="I188" s="4"/>
      <c r="J188" s="14">
        <v>6000000</v>
      </c>
      <c r="K188" s="14"/>
      <c r="L188" s="14"/>
      <c r="M188" s="2"/>
    </row>
    <row r="189" spans="1:13" x14ac:dyDescent="0.2">
      <c r="A189" s="78" t="s">
        <v>14</v>
      </c>
      <c r="B189" s="79"/>
      <c r="C189" s="79"/>
      <c r="D189" s="80">
        <f>SUM(D187:D188)</f>
        <v>13000000</v>
      </c>
      <c r="E189" s="80"/>
      <c r="F189" s="80"/>
      <c r="G189" s="81">
        <f>SUM(G187:G188)</f>
        <v>0</v>
      </c>
      <c r="H189" s="78" t="s">
        <v>14</v>
      </c>
      <c r="I189" s="82"/>
      <c r="J189" s="83">
        <f>SUM(J187:J188)</f>
        <v>12000000</v>
      </c>
      <c r="K189" s="83"/>
      <c r="L189" s="83"/>
      <c r="M189" s="81">
        <f>SUM(M187:M188)</f>
        <v>0</v>
      </c>
    </row>
    <row r="190" spans="1:13" x14ac:dyDescent="0.2">
      <c r="A190" s="84"/>
      <c r="B190" s="84"/>
      <c r="C190" s="84"/>
      <c r="D190" s="80"/>
      <c r="E190" s="80"/>
      <c r="F190" s="80"/>
      <c r="G190" s="81"/>
      <c r="H190" s="84"/>
      <c r="I190" s="82"/>
      <c r="J190" s="83"/>
      <c r="K190" s="83"/>
      <c r="L190" s="83"/>
      <c r="M190" s="81"/>
    </row>
    <row r="191" spans="1:13" x14ac:dyDescent="0.2">
      <c r="A191" s="138" t="s">
        <v>87</v>
      </c>
      <c r="B191" s="21"/>
      <c r="C191" s="20"/>
      <c r="D191" s="58">
        <v>3500000</v>
      </c>
      <c r="E191" s="58"/>
      <c r="F191" s="140"/>
      <c r="G191" s="81">
        <v>0</v>
      </c>
      <c r="H191" s="138" t="s">
        <v>87</v>
      </c>
      <c r="I191" s="53"/>
      <c r="J191" s="14">
        <v>3500000</v>
      </c>
      <c r="K191" s="14"/>
      <c r="L191" s="14"/>
      <c r="M191" s="139">
        <v>0</v>
      </c>
    </row>
    <row r="192" spans="1:13" x14ac:dyDescent="0.2">
      <c r="A192" s="165"/>
      <c r="B192" s="165"/>
      <c r="C192" s="165"/>
      <c r="D192" s="165"/>
      <c r="E192" s="165"/>
      <c r="F192" s="166"/>
      <c r="G192" s="165"/>
      <c r="H192" s="165"/>
      <c r="I192" s="165"/>
      <c r="J192" s="165"/>
      <c r="K192" s="165"/>
      <c r="L192" s="166"/>
      <c r="M192" s="165"/>
    </row>
    <row r="193" spans="1:10" x14ac:dyDescent="0.2">
      <c r="A193" s="171" t="s">
        <v>171</v>
      </c>
      <c r="H193" s="13" t="s">
        <v>177</v>
      </c>
    </row>
    <row r="194" spans="1:10" x14ac:dyDescent="0.2">
      <c r="A194" s="171" t="s">
        <v>172</v>
      </c>
      <c r="F194" s="46"/>
      <c r="H194" s="13" t="s">
        <v>178</v>
      </c>
      <c r="J194" s="13"/>
    </row>
  </sheetData>
  <mergeCells count="9">
    <mergeCell ref="A187:C187"/>
    <mergeCell ref="A186:C186"/>
    <mergeCell ref="H187:I187"/>
    <mergeCell ref="H6:I6"/>
    <mergeCell ref="H33:I33"/>
    <mergeCell ref="H78:I78"/>
    <mergeCell ref="H7:I7"/>
    <mergeCell ref="H9:I9"/>
    <mergeCell ref="H10:I10"/>
  </mergeCells>
  <phoneticPr fontId="10" type="noConversion"/>
  <printOptions gridLines="1" gridLinesSet="0"/>
  <pageMargins left="0.23622047244094491" right="0.23622047244094491" top="0.35433070866141736" bottom="0.35433070866141736" header="0.31496062992125984" footer="0.31496062992125984"/>
  <pageSetup paperSize="9" orientation="landscape" r:id="rId1"/>
  <headerFooter alignWithMargins="0">
    <oddFooter>Strana &amp;P</oddFooter>
  </headerFooter>
  <rowBreaks count="2" manualBreakCount="2">
    <brk id="116" max="16383" man="1"/>
    <brk id="1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M1"/>
  <sheetViews>
    <sheetView workbookViewId="0"/>
  </sheetViews>
  <sheetFormatPr defaultColWidth="10" defaultRowHeight="12.75" x14ac:dyDescent="0.2"/>
  <cols>
    <col min="1" max="1" width="8.140625" style="3" customWidth="1"/>
    <col min="2" max="2" width="7.7109375" style="3" customWidth="1"/>
    <col min="3" max="3" width="6" style="3" customWidth="1"/>
    <col min="4" max="4" width="12" style="3" customWidth="1"/>
    <col min="5" max="5" width="8.42578125" style="3" customWidth="1"/>
    <col min="6" max="6" width="11.7109375" style="1" customWidth="1"/>
    <col min="7" max="7" width="13.85546875" style="3" customWidth="1"/>
    <col min="8" max="8" width="18" style="3" customWidth="1"/>
    <col min="9" max="9" width="3.42578125" style="3" customWidth="1"/>
    <col min="10" max="10" width="12.85546875" style="3" customWidth="1"/>
    <col min="11" max="11" width="10.42578125" style="3" customWidth="1"/>
    <col min="12" max="12" width="0" style="3" hidden="1" customWidth="1"/>
    <col min="13" max="13" width="11.5703125" style="1" customWidth="1"/>
    <col min="14" max="14" width="0" style="3" hidden="1" customWidth="1"/>
    <col min="15" max="15" width="12.140625" style="3" customWidth="1"/>
    <col min="16" max="17" width="0" style="3" hidden="1" customWidth="1"/>
    <col min="18" max="16384" width="10" style="3"/>
  </cols>
  <sheetData/>
  <phoneticPr fontId="10" type="noConversion"/>
  <printOptions gridLines="1" gridLinesSet="0"/>
  <pageMargins left="0.78749999999999998" right="0.59097222222222223" top="0.78749999999999998" bottom="0.78749999999999998" header="0.51180555555555551" footer="0.74791666666666667"/>
  <headerFooter alignWithMargins="0">
    <oddHeader>&amp;F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Uctarna11</dc:creator>
  <cp:lastModifiedBy>Uctarna22</cp:lastModifiedBy>
  <cp:lastPrinted>2020-04-17T11:27:13Z</cp:lastPrinted>
  <dcterms:created xsi:type="dcterms:W3CDTF">2007-01-07T12:55:23Z</dcterms:created>
  <dcterms:modified xsi:type="dcterms:W3CDTF">2020-04-29T08:32:00Z</dcterms:modified>
</cp:coreProperties>
</file>