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2" windowHeight="91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<sst xmlns="http://schemas.openxmlformats.org/spreadsheetml/2006/main" count="223" uniqueCount="176">
  <si>
    <t>Příjmy</t>
  </si>
  <si>
    <t>Výdaje</t>
  </si>
  <si>
    <t xml:space="preserve">            702 - Vodní hospodářství a životní prostředí</t>
  </si>
  <si>
    <t>Čerpání</t>
  </si>
  <si>
    <t xml:space="preserve">              702 - Vodní hospodářství a životní prostředí</t>
  </si>
  <si>
    <t>paragraf.položka-text</t>
  </si>
  <si>
    <t>Rozpočet</t>
  </si>
  <si>
    <t xml:space="preserve">Roz.změna </t>
  </si>
  <si>
    <t>Upr.rozpočet</t>
  </si>
  <si>
    <t>Roz.změna</t>
  </si>
  <si>
    <t>710-doprava</t>
  </si>
  <si>
    <t xml:space="preserve">               710 - Doprava</t>
  </si>
  <si>
    <t xml:space="preserve">              714 - Školství</t>
  </si>
  <si>
    <t>714 - Školství</t>
  </si>
  <si>
    <t xml:space="preserve"> 716 - Kultura</t>
  </si>
  <si>
    <t xml:space="preserve">     716 - Kultura</t>
  </si>
  <si>
    <t xml:space="preserve">   719 - Správa, správní poplatky</t>
  </si>
  <si>
    <t xml:space="preserve">     728 - Sociální zabezpečení</t>
  </si>
  <si>
    <t xml:space="preserve">       728 - Sociální zabezpečení</t>
  </si>
  <si>
    <t xml:space="preserve">   739 - Místní hospodářství</t>
  </si>
  <si>
    <t xml:space="preserve">        739 - Místní hospodářství</t>
  </si>
  <si>
    <t>;</t>
  </si>
  <si>
    <t>740 - Stavebnictví</t>
  </si>
  <si>
    <t>740 - stavebnictví</t>
  </si>
  <si>
    <t>2131-stavebnictví-nájmy</t>
  </si>
  <si>
    <t>3111-prodej pozemků</t>
  </si>
  <si>
    <t>741 - Pokladní správa</t>
  </si>
  <si>
    <t>1111,12,21-daňové příjmy</t>
  </si>
  <si>
    <t>1511-daň z nemovitostí</t>
  </si>
  <si>
    <t>4131-příjem z hos.čin.ČOV</t>
  </si>
  <si>
    <t>4131-příjem z hospod. čin. CZT</t>
  </si>
  <si>
    <t>2141,1332-61úroky, poplatky</t>
  </si>
  <si>
    <t>rozpočtová rezerva</t>
  </si>
  <si>
    <t>4112-dotace KÚ</t>
  </si>
  <si>
    <t>1122-daň z příjmu obce</t>
  </si>
  <si>
    <t>CELKEM</t>
  </si>
  <si>
    <t>Hospodářská činnost</t>
  </si>
  <si>
    <t>Vodovod a kanalizace</t>
  </si>
  <si>
    <t>ost. hos. činnost</t>
  </si>
  <si>
    <t>Centrální zdroj tepla</t>
  </si>
  <si>
    <t>Celkem</t>
  </si>
  <si>
    <t>Činnost zdravotního střediska</t>
  </si>
  <si>
    <t xml:space="preserve"> </t>
  </si>
  <si>
    <t>4116- dotace na nezaměstnané</t>
  </si>
  <si>
    <t xml:space="preserve">          741 - Pokladní správa</t>
  </si>
  <si>
    <t>8124-splátka úvěru kanal.</t>
  </si>
  <si>
    <t>4131-ost. Hospod. Činn.</t>
  </si>
  <si>
    <t>4122-dotace hasiči JPO 2</t>
  </si>
  <si>
    <t>2111,svoz TKO</t>
  </si>
  <si>
    <t>2111-sběrný dvůr -provoz</t>
  </si>
  <si>
    <t>2111-kino</t>
  </si>
  <si>
    <t>2111-kulturní klub</t>
  </si>
  <si>
    <t>2111- Podbrdské muzeum</t>
  </si>
  <si>
    <t>2111-knihovna</t>
  </si>
  <si>
    <t>2111-pečovatelská služba</t>
  </si>
  <si>
    <t>4116-dotace MPSV</t>
  </si>
  <si>
    <t>2111,2132bytové hospodářství</t>
  </si>
  <si>
    <t>2460-splátky půjček od občanů</t>
  </si>
  <si>
    <t>4116-dotace na opr.pam.</t>
  </si>
  <si>
    <t>2132-školní jídelna</t>
  </si>
  <si>
    <t>2132-pohřebnictví</t>
  </si>
  <si>
    <t>8124-splátka úvěru Tržiště</t>
  </si>
  <si>
    <t>8124-splátka úvěru Kom.IV.</t>
  </si>
  <si>
    <t>3612-13 bytové hospod.</t>
  </si>
  <si>
    <t>2333-rybníky, koup.vodoteče</t>
  </si>
  <si>
    <t>2310-vod. Zalány - proj.</t>
  </si>
  <si>
    <t>2221-příspěvek na autobusy</t>
  </si>
  <si>
    <t>3722-svoz TKO</t>
  </si>
  <si>
    <t>3639-střecha sokolovna</t>
  </si>
  <si>
    <t xml:space="preserve">3639-údržba památ. objektů </t>
  </si>
  <si>
    <t>2321- výst. další kanal.a vodof.</t>
  </si>
  <si>
    <t>3726-sběrný dvůr</t>
  </si>
  <si>
    <t>1031-městské lesy</t>
  </si>
  <si>
    <t>2212-19-oprava MK a chodníků</t>
  </si>
  <si>
    <t xml:space="preserve">3111-mateřská škola </t>
  </si>
  <si>
    <t>3141školní jídelna -energie</t>
  </si>
  <si>
    <t xml:space="preserve">3113-ZŠ provoz </t>
  </si>
  <si>
    <t>3231-ZUŠ, včetně el. energie</t>
  </si>
  <si>
    <t>3313kino</t>
  </si>
  <si>
    <t>3319-kult. Klub</t>
  </si>
  <si>
    <t>3315- Podbrdské muzeum</t>
  </si>
  <si>
    <t>3314-knihovna</t>
  </si>
  <si>
    <t>3319-sbor pro obč.záležitosti</t>
  </si>
  <si>
    <t>3315-Den s čes. Královnou</t>
  </si>
  <si>
    <t>6171-prezentace města</t>
  </si>
  <si>
    <t>3326-spol.centrum</t>
  </si>
  <si>
    <t>6171-správa</t>
  </si>
  <si>
    <t>6171-nák.PC + sowt.+ kanc.</t>
  </si>
  <si>
    <t>6171- nákl.na vzd.+ ošatné</t>
  </si>
  <si>
    <t>6171- sociální fond</t>
  </si>
  <si>
    <t>5511-12-hasiči, čin.</t>
  </si>
  <si>
    <t>4351-59-pečovatelská služba</t>
  </si>
  <si>
    <t>3429-sauna</t>
  </si>
  <si>
    <t>3639-technické služby</t>
  </si>
  <si>
    <t>3639-nezaměstnaní</t>
  </si>
  <si>
    <t>3421- areály zdraví</t>
  </si>
  <si>
    <t xml:space="preserve">3611-2-půjčky obč. </t>
  </si>
  <si>
    <t>3631-rekonstr. VO</t>
  </si>
  <si>
    <t>3631- veř.osv - spotřeba el.en.</t>
  </si>
  <si>
    <t>3421-dětská hřiště, posezení</t>
  </si>
  <si>
    <t>3745-údržba zeleně</t>
  </si>
  <si>
    <t>3639-ustájení psů v útulku</t>
  </si>
  <si>
    <t>5512,nájem sklad. Prostor</t>
  </si>
  <si>
    <t>3699majet.oper., nájemné</t>
  </si>
  <si>
    <t>3699-výkupy pozemků</t>
  </si>
  <si>
    <t>3699-zastavovací studie</t>
  </si>
  <si>
    <t>3311-19-přísp.Mikro.+ ost..</t>
  </si>
  <si>
    <t>2333-úrok z úvěrů</t>
  </si>
  <si>
    <t>6171-pop.za ved.účtu</t>
  </si>
  <si>
    <t>3639-fond oprav+ zedníci</t>
  </si>
  <si>
    <t>6399-daň z příjmu obce</t>
  </si>
  <si>
    <t>3326-drobné opravy pam.</t>
  </si>
  <si>
    <t xml:space="preserve">3419 přísp.Spartak </t>
  </si>
  <si>
    <t>3639-oprava has. Nesvačily</t>
  </si>
  <si>
    <t>2212-komunikace Na Chmelnici</t>
  </si>
  <si>
    <t xml:space="preserve">3319 KD Hutě </t>
  </si>
  <si>
    <t>3319-KD Strýčkovy, Pňovice</t>
  </si>
  <si>
    <t>2212-komunik. Obůr</t>
  </si>
  <si>
    <t>3114-povrch hřiště u ZŠ</t>
  </si>
  <si>
    <t>6171-oprava fasády MěÚ</t>
  </si>
  <si>
    <t>3639-oprava střech</t>
  </si>
  <si>
    <t>3612-zatepl. Tržiště 455,648</t>
  </si>
  <si>
    <t>3419-oprava fas. Tribuna</t>
  </si>
  <si>
    <t>použití zůstatku z roku 2016</t>
  </si>
  <si>
    <t>3141-přísp. na obědy</t>
  </si>
  <si>
    <t>3639-úprava části náměstí</t>
  </si>
  <si>
    <t>3534-nákup sanitního vozu</t>
  </si>
  <si>
    <t>4116-dotace ZŠ</t>
  </si>
  <si>
    <t>3113-převod dotace ZŠ</t>
  </si>
  <si>
    <t>3112-prodej obec., bytů</t>
  </si>
  <si>
    <t>3113-poč. učebny</t>
  </si>
  <si>
    <t>3744-protipovod. Opatření</t>
  </si>
  <si>
    <t>3419-dopl. Hřiště stadion</t>
  </si>
  <si>
    <t>3639-zateplení střech</t>
  </si>
  <si>
    <t>3141-zat. Štítu ŠJ</t>
  </si>
  <si>
    <t>2321-dešťová kanal.Chmelnice</t>
  </si>
  <si>
    <t>4116-dotace ZŠP</t>
  </si>
  <si>
    <t>4122-dotace ZŠP</t>
  </si>
  <si>
    <t>3511-půjčka MZZ</t>
  </si>
  <si>
    <t>2321-intenzif. ČOV(projekt)</t>
  </si>
  <si>
    <t>4122-Den s českou královnou</t>
  </si>
  <si>
    <t>5511-oprava has. Tatry</t>
  </si>
  <si>
    <t>4222-dotace nádvoří hasičárny</t>
  </si>
  <si>
    <t>3419--nákup trakturku Spartak</t>
  </si>
  <si>
    <t>3639-mytí fasád</t>
  </si>
  <si>
    <t>3639-nádvoří hasičárny</t>
  </si>
  <si>
    <t>4122-dotace hasiči - KÚ</t>
  </si>
  <si>
    <t>4116-dotace peč. Služba KÚ</t>
  </si>
  <si>
    <t>4116-dotace MŠ</t>
  </si>
  <si>
    <t>4116-dotace sociální práce</t>
  </si>
  <si>
    <t>6171-oprava karavanu</t>
  </si>
  <si>
    <t>1341,-1350 poplatky, pokuty</t>
  </si>
  <si>
    <t>1031-remíz Hutě</t>
  </si>
  <si>
    <t>2219-naučná stezka</t>
  </si>
  <si>
    <t>2219-lesní cesta Kasárna</t>
  </si>
  <si>
    <t>4111-dotace volby</t>
  </si>
  <si>
    <t>6114-volby do PS</t>
  </si>
  <si>
    <t>3639-veřejné WC + oplocení</t>
  </si>
  <si>
    <t>4222-dotace kino</t>
  </si>
  <si>
    <t>3313-digitalizace kina</t>
  </si>
  <si>
    <t>4222-dotace has. Nesvačily</t>
  </si>
  <si>
    <t>6171-příspěvek MAS</t>
  </si>
  <si>
    <t>3713-poskyt.dotace na tep.čerp.</t>
  </si>
  <si>
    <t>4122-neinv. dotace hasiči KÚ</t>
  </si>
  <si>
    <t xml:space="preserve">3114-plyn. Spec.zákl.školy                        </t>
  </si>
  <si>
    <t>3114-převod dotace SZŠ</t>
  </si>
  <si>
    <t>3114-spec.zákl. škola</t>
  </si>
  <si>
    <t>2310-oplocení vod.zdrojů</t>
  </si>
  <si>
    <t>Rozpočtová změna č. 4 pro rok 2017</t>
  </si>
  <si>
    <t>4122-rybářská slavnost KÚ</t>
  </si>
  <si>
    <t>3726-nákup komp. + biomasa</t>
  </si>
  <si>
    <t>3632-oprava hřbitovní zdi</t>
  </si>
  <si>
    <t>3111-oplocení MŠ + PD zahrada</t>
  </si>
  <si>
    <t>3639-nák. Traktoru + multikáry</t>
  </si>
  <si>
    <t>2212-most ve Staráku-posudek</t>
  </si>
  <si>
    <t>6171-server na zál.dat + posíl.sítě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</si>
</sst>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0"/>
      <name val="Times New Roman CE"/>
      <family val="0"/>
    </font>
    <font>
      <sz val="8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b/>
      <sz val="14"/>
      <name val="Times New Roman"/>
      <family val="1"/>
    </font>
    <font>
      <b/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3" fontId="4" fillId="32" borderId="0" xfId="0" applyNumberFormat="1" applyFont="1" applyFill="1" applyBorder="1" applyAlignment="1" applyProtection="1">
      <alignment/>
      <protection/>
    </xf>
    <xf numFmtId="4" fontId="6" fillId="32" borderId="1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4" fillId="32" borderId="11" xfId="0" applyNumberFormat="1" applyFont="1" applyFill="1" applyBorder="1" applyAlignment="1" applyProtection="1">
      <alignment/>
      <protection/>
    </xf>
    <xf numFmtId="0" fontId="5" fillId="32" borderId="0" xfId="0" applyNumberFormat="1" applyFont="1" applyFill="1" applyBorder="1" applyAlignment="1" applyProtection="1">
      <alignment/>
      <protection/>
    </xf>
    <xf numFmtId="3" fontId="6" fillId="32" borderId="0" xfId="0" applyNumberFormat="1" applyFont="1" applyFill="1" applyBorder="1" applyAlignment="1" applyProtection="1">
      <alignment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10" xfId="0" applyNumberFormat="1" applyFont="1" applyFill="1" applyBorder="1" applyAlignment="1" applyProtection="1">
      <alignment/>
      <protection/>
    </xf>
    <xf numFmtId="0" fontId="4" fillId="32" borderId="12" xfId="0" applyNumberFormat="1" applyFont="1" applyFill="1" applyBorder="1" applyAlignment="1" applyProtection="1">
      <alignment/>
      <protection/>
    </xf>
    <xf numFmtId="0" fontId="4" fillId="32" borderId="13" xfId="0" applyNumberFormat="1" applyFont="1" applyFill="1" applyBorder="1" applyAlignment="1" applyProtection="1">
      <alignment/>
      <protection/>
    </xf>
    <xf numFmtId="0" fontId="4" fillId="32" borderId="14" xfId="0" applyNumberFormat="1" applyFont="1" applyFill="1" applyBorder="1" applyAlignment="1" applyProtection="1">
      <alignment/>
      <protection/>
    </xf>
    <xf numFmtId="0" fontId="5" fillId="32" borderId="14" xfId="0" applyNumberFormat="1" applyFont="1" applyFill="1" applyBorder="1" applyAlignment="1" applyProtection="1">
      <alignment/>
      <protection/>
    </xf>
    <xf numFmtId="3" fontId="4" fillId="32" borderId="10" xfId="0" applyNumberFormat="1" applyFont="1" applyFill="1" applyBorder="1" applyAlignment="1" applyProtection="1">
      <alignment/>
      <protection/>
    </xf>
    <xf numFmtId="3" fontId="4" fillId="32" borderId="15" xfId="0" applyNumberFormat="1" applyFont="1" applyFill="1" applyBorder="1" applyAlignment="1" applyProtection="1">
      <alignment/>
      <protection/>
    </xf>
    <xf numFmtId="0" fontId="4" fillId="32" borderId="16" xfId="0" applyNumberFormat="1" applyFont="1" applyFill="1" applyBorder="1" applyAlignment="1" applyProtection="1">
      <alignment/>
      <protection/>
    </xf>
    <xf numFmtId="3" fontId="4" fillId="32" borderId="14" xfId="0" applyNumberFormat="1" applyFont="1" applyFill="1" applyBorder="1" applyAlignment="1" applyProtection="1">
      <alignment/>
      <protection/>
    </xf>
    <xf numFmtId="0" fontId="5" fillId="32" borderId="16" xfId="0" applyNumberFormat="1" applyFont="1" applyFill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/>
      <protection/>
    </xf>
    <xf numFmtId="0" fontId="4" fillId="32" borderId="17" xfId="0" applyNumberFormat="1" applyFont="1" applyFill="1" applyBorder="1" applyAlignment="1" applyProtection="1">
      <alignment/>
      <protection/>
    </xf>
    <xf numFmtId="0" fontId="4" fillId="32" borderId="18" xfId="0" applyNumberFormat="1" applyFont="1" applyFill="1" applyBorder="1" applyAlignment="1" applyProtection="1">
      <alignment/>
      <protection/>
    </xf>
    <xf numFmtId="3" fontId="4" fillId="32" borderId="19" xfId="0" applyNumberFormat="1" applyFont="1" applyFill="1" applyBorder="1" applyAlignment="1" applyProtection="1">
      <alignment/>
      <protection/>
    </xf>
    <xf numFmtId="3" fontId="4" fillId="32" borderId="20" xfId="0" applyNumberFormat="1" applyFont="1" applyFill="1" applyBorder="1" applyAlignment="1" applyProtection="1">
      <alignment/>
      <protection/>
    </xf>
    <xf numFmtId="0" fontId="4" fillId="32" borderId="21" xfId="0" applyNumberFormat="1" applyFont="1" applyFill="1" applyBorder="1" applyAlignment="1" applyProtection="1">
      <alignment/>
      <protection/>
    </xf>
    <xf numFmtId="0" fontId="6" fillId="32" borderId="22" xfId="0" applyNumberFormat="1" applyFont="1" applyFill="1" applyBorder="1" applyAlignment="1" applyProtection="1">
      <alignment/>
      <protection/>
    </xf>
    <xf numFmtId="0" fontId="6" fillId="32" borderId="23" xfId="0" applyNumberFormat="1" applyFont="1" applyFill="1" applyBorder="1" applyAlignment="1" applyProtection="1">
      <alignment/>
      <protection/>
    </xf>
    <xf numFmtId="0" fontId="6" fillId="32" borderId="0" xfId="0" applyNumberFormat="1" applyFont="1" applyFill="1" applyBorder="1" applyAlignment="1" applyProtection="1">
      <alignment/>
      <protection/>
    </xf>
    <xf numFmtId="3" fontId="6" fillId="32" borderId="10" xfId="0" applyNumberFormat="1" applyFont="1" applyFill="1" applyBorder="1" applyAlignment="1" applyProtection="1">
      <alignment/>
      <protection/>
    </xf>
    <xf numFmtId="0" fontId="7" fillId="32" borderId="21" xfId="0" applyNumberFormat="1" applyFont="1" applyFill="1" applyBorder="1" applyAlignment="1" applyProtection="1">
      <alignment/>
      <protection/>
    </xf>
    <xf numFmtId="3" fontId="6" fillId="32" borderId="24" xfId="0" applyNumberFormat="1" applyFont="1" applyFill="1" applyBorder="1" applyAlignment="1" applyProtection="1">
      <alignment/>
      <protection/>
    </xf>
    <xf numFmtId="3" fontId="6" fillId="32" borderId="25" xfId="0" applyNumberFormat="1" applyFont="1" applyFill="1" applyBorder="1" applyAlignment="1" applyProtection="1">
      <alignment/>
      <protection/>
    </xf>
    <xf numFmtId="3" fontId="6" fillId="32" borderId="26" xfId="0" applyNumberFormat="1" applyFont="1" applyFill="1" applyBorder="1" applyAlignment="1" applyProtection="1">
      <alignment/>
      <protection/>
    </xf>
    <xf numFmtId="3" fontId="6" fillId="32" borderId="23" xfId="0" applyNumberFormat="1" applyFont="1" applyFill="1" applyBorder="1" applyAlignment="1" applyProtection="1">
      <alignment/>
      <protection/>
    </xf>
    <xf numFmtId="3" fontId="6" fillId="32" borderId="27" xfId="0" applyNumberFormat="1" applyFont="1" applyFill="1" applyBorder="1" applyAlignment="1" applyProtection="1">
      <alignment/>
      <protection/>
    </xf>
    <xf numFmtId="0" fontId="6" fillId="32" borderId="28" xfId="0" applyNumberFormat="1" applyFont="1" applyFill="1" applyBorder="1" applyAlignment="1" applyProtection="1">
      <alignment/>
      <protection/>
    </xf>
    <xf numFmtId="0" fontId="6" fillId="32" borderId="12" xfId="0" applyNumberFormat="1" applyFont="1" applyFill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/>
      <protection/>
    </xf>
    <xf numFmtId="3" fontId="6" fillId="32" borderId="11" xfId="0" applyNumberFormat="1" applyFont="1" applyFill="1" applyBorder="1" applyAlignment="1" applyProtection="1">
      <alignment/>
      <protection/>
    </xf>
    <xf numFmtId="3" fontId="6" fillId="32" borderId="29" xfId="0" applyNumberFormat="1" applyFont="1" applyFill="1" applyBorder="1" applyAlignment="1" applyProtection="1">
      <alignment/>
      <protection/>
    </xf>
    <xf numFmtId="3" fontId="6" fillId="32" borderId="14" xfId="0" applyNumberFormat="1" applyFont="1" applyFill="1" applyBorder="1" applyAlignment="1" applyProtection="1">
      <alignment/>
      <protection/>
    </xf>
    <xf numFmtId="3" fontId="6" fillId="32" borderId="10" xfId="0" applyNumberFormat="1" applyFont="1" applyFill="1" applyBorder="1" applyAlignment="1" applyProtection="1">
      <alignment horizontal="right"/>
      <protection/>
    </xf>
    <xf numFmtId="3" fontId="6" fillId="32" borderId="30" xfId="0" applyNumberFormat="1" applyFont="1" applyFill="1" applyBorder="1" applyAlignment="1" applyProtection="1">
      <alignment/>
      <protection/>
    </xf>
    <xf numFmtId="3" fontId="6" fillId="32" borderId="31" xfId="0" applyNumberFormat="1" applyFont="1" applyFill="1" applyBorder="1" applyAlignment="1" applyProtection="1">
      <alignment/>
      <protection/>
    </xf>
    <xf numFmtId="0" fontId="6" fillId="32" borderId="10" xfId="0" applyNumberFormat="1" applyFont="1" applyFill="1" applyBorder="1" applyAlignment="1" applyProtection="1">
      <alignment/>
      <protection/>
    </xf>
    <xf numFmtId="3" fontId="6" fillId="32" borderId="32" xfId="0" applyNumberFormat="1" applyFont="1" applyFill="1" applyBorder="1" applyAlignment="1" applyProtection="1">
      <alignment/>
      <protection/>
    </xf>
    <xf numFmtId="0" fontId="6" fillId="32" borderId="33" xfId="0" applyNumberFormat="1" applyFont="1" applyFill="1" applyBorder="1" applyAlignment="1" applyProtection="1">
      <alignment/>
      <protection/>
    </xf>
    <xf numFmtId="0" fontId="6" fillId="32" borderId="30" xfId="0" applyNumberFormat="1" applyFont="1" applyFill="1" applyBorder="1" applyAlignment="1" applyProtection="1">
      <alignment/>
      <protection/>
    </xf>
    <xf numFmtId="3" fontId="6" fillId="32" borderId="12" xfId="0" applyNumberFormat="1" applyFont="1" applyFill="1" applyBorder="1" applyAlignment="1" applyProtection="1">
      <alignment/>
      <protection/>
    </xf>
    <xf numFmtId="3" fontId="6" fillId="32" borderId="34" xfId="0" applyNumberFormat="1" applyFont="1" applyFill="1" applyBorder="1" applyAlignment="1" applyProtection="1">
      <alignment/>
      <protection/>
    </xf>
    <xf numFmtId="3" fontId="6" fillId="32" borderId="35" xfId="0" applyNumberFormat="1" applyFont="1" applyFill="1" applyBorder="1" applyAlignment="1" applyProtection="1">
      <alignment/>
      <protection/>
    </xf>
    <xf numFmtId="0" fontId="6" fillId="32" borderId="21" xfId="0" applyNumberFormat="1" applyFont="1" applyFill="1" applyBorder="1" applyAlignment="1" applyProtection="1">
      <alignment/>
      <protection/>
    </xf>
    <xf numFmtId="3" fontId="6" fillId="32" borderId="36" xfId="0" applyNumberFormat="1" applyFont="1" applyFill="1" applyBorder="1" applyAlignment="1" applyProtection="1">
      <alignment/>
      <protection/>
    </xf>
    <xf numFmtId="0" fontId="6" fillId="32" borderId="37" xfId="0" applyNumberFormat="1" applyFont="1" applyFill="1" applyBorder="1" applyAlignment="1" applyProtection="1">
      <alignment/>
      <protection/>
    </xf>
    <xf numFmtId="0" fontId="6" fillId="32" borderId="38" xfId="0" applyNumberFormat="1" applyFont="1" applyFill="1" applyBorder="1" applyAlignment="1" applyProtection="1">
      <alignment/>
      <protection/>
    </xf>
    <xf numFmtId="0" fontId="6" fillId="32" borderId="39" xfId="0" applyNumberFormat="1" applyFont="1" applyFill="1" applyBorder="1" applyAlignment="1" applyProtection="1">
      <alignment/>
      <protection/>
    </xf>
    <xf numFmtId="0" fontId="6" fillId="32" borderId="40" xfId="0" applyNumberFormat="1" applyFont="1" applyFill="1" applyBorder="1" applyAlignment="1" applyProtection="1">
      <alignment/>
      <protection/>
    </xf>
    <xf numFmtId="0" fontId="6" fillId="32" borderId="41" xfId="0" applyNumberFormat="1" applyFont="1" applyFill="1" applyBorder="1" applyAlignment="1" applyProtection="1">
      <alignment/>
      <protection/>
    </xf>
    <xf numFmtId="3" fontId="6" fillId="32" borderId="42" xfId="0" applyNumberFormat="1" applyFont="1" applyFill="1" applyBorder="1" applyAlignment="1" applyProtection="1">
      <alignment/>
      <protection/>
    </xf>
    <xf numFmtId="3" fontId="6" fillId="32" borderId="43" xfId="0" applyNumberFormat="1" applyFont="1" applyFill="1" applyBorder="1" applyAlignment="1" applyProtection="1">
      <alignment/>
      <protection/>
    </xf>
    <xf numFmtId="3" fontId="6" fillId="32" borderId="44" xfId="0" applyNumberFormat="1" applyFont="1" applyFill="1" applyBorder="1" applyAlignment="1" applyProtection="1">
      <alignment/>
      <protection/>
    </xf>
    <xf numFmtId="3" fontId="6" fillId="32" borderId="13" xfId="0" applyNumberFormat="1" applyFont="1" applyFill="1" applyBorder="1" applyAlignment="1" applyProtection="1">
      <alignment/>
      <protection/>
    </xf>
    <xf numFmtId="0" fontId="6" fillId="32" borderId="45" xfId="0" applyNumberFormat="1" applyFont="1" applyFill="1" applyBorder="1" applyAlignment="1" applyProtection="1">
      <alignment/>
      <protection/>
    </xf>
    <xf numFmtId="0" fontId="6" fillId="32" borderId="26" xfId="0" applyNumberFormat="1" applyFont="1" applyFill="1" applyBorder="1" applyAlignment="1" applyProtection="1">
      <alignment/>
      <protection/>
    </xf>
    <xf numFmtId="3" fontId="7" fillId="32" borderId="46" xfId="0" applyNumberFormat="1" applyFont="1" applyFill="1" applyBorder="1" applyAlignment="1" applyProtection="1">
      <alignment/>
      <protection/>
    </xf>
    <xf numFmtId="3" fontId="5" fillId="32" borderId="27" xfId="0" applyNumberFormat="1" applyFont="1" applyFill="1" applyBorder="1" applyAlignment="1" applyProtection="1">
      <alignment/>
      <protection/>
    </xf>
    <xf numFmtId="0" fontId="6" fillId="32" borderId="47" xfId="0" applyNumberFormat="1" applyFont="1" applyFill="1" applyBorder="1" applyAlignment="1" applyProtection="1">
      <alignment/>
      <protection/>
    </xf>
    <xf numFmtId="4" fontId="6" fillId="32" borderId="27" xfId="0" applyNumberFormat="1" applyFont="1" applyFill="1" applyBorder="1" applyAlignment="1" applyProtection="1">
      <alignment/>
      <protection/>
    </xf>
    <xf numFmtId="0" fontId="6" fillId="32" borderId="36" xfId="0" applyNumberFormat="1" applyFont="1" applyFill="1" applyBorder="1" applyAlignment="1" applyProtection="1">
      <alignment/>
      <protection/>
    </xf>
    <xf numFmtId="4" fontId="6" fillId="32" borderId="48" xfId="0" applyNumberFormat="1" applyFont="1" applyFill="1" applyBorder="1" applyAlignment="1" applyProtection="1">
      <alignment/>
      <protection/>
    </xf>
    <xf numFmtId="4" fontId="6" fillId="32" borderId="49" xfId="0" applyNumberFormat="1" applyFont="1" applyFill="1" applyBorder="1" applyAlignment="1" applyProtection="1">
      <alignment/>
      <protection/>
    </xf>
    <xf numFmtId="4" fontId="6" fillId="32" borderId="50" xfId="0" applyNumberFormat="1" applyFont="1" applyFill="1" applyBorder="1" applyAlignment="1" applyProtection="1">
      <alignment/>
      <protection/>
    </xf>
    <xf numFmtId="0" fontId="4" fillId="32" borderId="38" xfId="0" applyNumberFormat="1" applyFont="1" applyFill="1" applyBorder="1" applyAlignment="1" applyProtection="1">
      <alignment/>
      <protection/>
    </xf>
    <xf numFmtId="4" fontId="6" fillId="32" borderId="0" xfId="0" applyNumberFormat="1" applyFont="1" applyFill="1" applyBorder="1" applyAlignment="1" applyProtection="1">
      <alignment/>
      <protection/>
    </xf>
    <xf numFmtId="4" fontId="7" fillId="32" borderId="27" xfId="0" applyNumberFormat="1" applyFont="1" applyFill="1" applyBorder="1" applyAlignment="1" applyProtection="1">
      <alignment/>
      <protection/>
    </xf>
    <xf numFmtId="4" fontId="6" fillId="32" borderId="51" xfId="0" applyNumberFormat="1" applyFont="1" applyFill="1" applyBorder="1" applyAlignment="1" applyProtection="1">
      <alignment/>
      <protection/>
    </xf>
    <xf numFmtId="4" fontId="7" fillId="32" borderId="52" xfId="0" applyNumberFormat="1" applyFont="1" applyFill="1" applyBorder="1" applyAlignment="1" applyProtection="1">
      <alignment/>
      <protection/>
    </xf>
    <xf numFmtId="3" fontId="6" fillId="32" borderId="53" xfId="0" applyNumberFormat="1" applyFont="1" applyFill="1" applyBorder="1" applyAlignment="1" applyProtection="1">
      <alignment/>
      <protection/>
    </xf>
    <xf numFmtId="3" fontId="6" fillId="32" borderId="38" xfId="0" applyNumberFormat="1" applyFont="1" applyFill="1" applyBorder="1" applyAlignment="1" applyProtection="1">
      <alignment/>
      <protection/>
    </xf>
    <xf numFmtId="3" fontId="6" fillId="32" borderId="33" xfId="0" applyNumberFormat="1" applyFont="1" applyFill="1" applyBorder="1" applyAlignment="1" applyProtection="1">
      <alignment/>
      <protection/>
    </xf>
    <xf numFmtId="3" fontId="6" fillId="32" borderId="54" xfId="0" applyNumberFormat="1" applyFont="1" applyFill="1" applyBorder="1" applyAlignment="1" applyProtection="1">
      <alignment/>
      <protection/>
    </xf>
    <xf numFmtId="0" fontId="8" fillId="32" borderId="0" xfId="0" applyNumberFormat="1" applyFont="1" applyFill="1" applyBorder="1" applyAlignment="1" applyProtection="1">
      <alignment/>
      <protection/>
    </xf>
    <xf numFmtId="0" fontId="9" fillId="32" borderId="0" xfId="0" applyNumberFormat="1" applyFont="1" applyFill="1" applyBorder="1" applyAlignment="1" applyProtection="1">
      <alignment/>
      <protection/>
    </xf>
    <xf numFmtId="3" fontId="5" fillId="32" borderId="0" xfId="0" applyNumberFormat="1" applyFont="1" applyFill="1" applyBorder="1" applyAlignment="1" applyProtection="1">
      <alignment/>
      <protection/>
    </xf>
    <xf numFmtId="0" fontId="4" fillId="32" borderId="36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/>
      <protection/>
    </xf>
    <xf numFmtId="0" fontId="6" fillId="32" borderId="27" xfId="0" applyNumberFormat="1" applyFont="1" applyFill="1" applyBorder="1" applyAlignment="1" applyProtection="1">
      <alignment/>
      <protection/>
    </xf>
    <xf numFmtId="0" fontId="10" fillId="33" borderId="46" xfId="0" applyNumberFormat="1" applyFont="1" applyFill="1" applyBorder="1" applyAlignment="1" applyProtection="1">
      <alignment/>
      <protection/>
    </xf>
    <xf numFmtId="0" fontId="10" fillId="33" borderId="46" xfId="0" applyNumberFormat="1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 horizontal="left"/>
      <protection/>
    </xf>
    <xf numFmtId="3" fontId="11" fillId="33" borderId="10" xfId="0" applyNumberFormat="1" applyFont="1" applyFill="1" applyBorder="1" applyAlignment="1" applyProtection="1">
      <alignment/>
      <protection/>
    </xf>
    <xf numFmtId="4" fontId="6" fillId="32" borderId="56" xfId="0" applyNumberFormat="1" applyFont="1" applyFill="1" applyBorder="1" applyAlignment="1" applyProtection="1">
      <alignment/>
      <protection/>
    </xf>
    <xf numFmtId="0" fontId="12" fillId="32" borderId="0" xfId="0" applyNumberFormat="1" applyFont="1" applyFill="1" applyBorder="1" applyAlignment="1" applyProtection="1">
      <alignment/>
      <protection/>
    </xf>
    <xf numFmtId="3" fontId="6" fillId="32" borderId="22" xfId="0" applyNumberFormat="1" applyFont="1" applyFill="1" applyBorder="1" applyAlignment="1" applyProtection="1">
      <alignment/>
      <protection/>
    </xf>
    <xf numFmtId="0" fontId="4" fillId="32" borderId="57" xfId="0" applyNumberFormat="1" applyFont="1" applyFill="1" applyBorder="1" applyAlignment="1" applyProtection="1">
      <alignment/>
      <protection/>
    </xf>
    <xf numFmtId="0" fontId="4" fillId="32" borderId="58" xfId="0" applyNumberFormat="1" applyFont="1" applyFill="1" applyBorder="1" applyAlignment="1" applyProtection="1">
      <alignment/>
      <protection/>
    </xf>
    <xf numFmtId="0" fontId="4" fillId="32" borderId="59" xfId="0" applyNumberFormat="1" applyFont="1" applyFill="1" applyBorder="1" applyAlignment="1" applyProtection="1">
      <alignment/>
      <protection/>
    </xf>
    <xf numFmtId="0" fontId="6" fillId="32" borderId="35" xfId="0" applyNumberFormat="1" applyFont="1" applyFill="1" applyBorder="1" applyAlignment="1" applyProtection="1">
      <alignment/>
      <protection/>
    </xf>
    <xf numFmtId="4" fontId="6" fillId="32" borderId="60" xfId="0" applyNumberFormat="1" applyFont="1" applyFill="1" applyBorder="1" applyAlignment="1" applyProtection="1">
      <alignment/>
      <protection/>
    </xf>
    <xf numFmtId="0" fontId="6" fillId="32" borderId="14" xfId="0" applyNumberFormat="1" applyFont="1" applyFill="1" applyBorder="1" applyAlignment="1" applyProtection="1">
      <alignment/>
      <protection/>
    </xf>
    <xf numFmtId="0" fontId="6" fillId="32" borderId="61" xfId="0" applyNumberFormat="1" applyFont="1" applyFill="1" applyBorder="1" applyAlignment="1" applyProtection="1">
      <alignment/>
      <protection/>
    </xf>
    <xf numFmtId="0" fontId="6" fillId="32" borderId="62" xfId="0" applyNumberFormat="1" applyFont="1" applyFill="1" applyBorder="1" applyAlignment="1" applyProtection="1">
      <alignment/>
      <protection/>
    </xf>
    <xf numFmtId="0" fontId="6" fillId="32" borderId="13" xfId="0" applyNumberFormat="1" applyFont="1" applyFill="1" applyBorder="1" applyAlignment="1" applyProtection="1">
      <alignment/>
      <protection/>
    </xf>
    <xf numFmtId="3" fontId="6" fillId="32" borderId="63" xfId="0" applyNumberFormat="1" applyFont="1" applyFill="1" applyBorder="1" applyAlignment="1" applyProtection="1">
      <alignment/>
      <protection/>
    </xf>
    <xf numFmtId="4" fontId="6" fillId="32" borderId="35" xfId="0" applyNumberFormat="1" applyFont="1" applyFill="1" applyBorder="1" applyAlignment="1" applyProtection="1">
      <alignment/>
      <protection/>
    </xf>
    <xf numFmtId="3" fontId="6" fillId="32" borderId="28" xfId="0" applyNumberFormat="1" applyFont="1" applyFill="1" applyBorder="1" applyAlignment="1" applyProtection="1">
      <alignment/>
      <protection/>
    </xf>
    <xf numFmtId="4" fontId="6" fillId="32" borderId="64" xfId="0" applyNumberFormat="1" applyFont="1" applyFill="1" applyBorder="1" applyAlignment="1" applyProtection="1">
      <alignment/>
      <protection/>
    </xf>
    <xf numFmtId="4" fontId="13" fillId="33" borderId="1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6" fillId="32" borderId="63" xfId="0" applyNumberFormat="1" applyFont="1" applyFill="1" applyBorder="1" applyAlignment="1" applyProtection="1">
      <alignment/>
      <protection/>
    </xf>
    <xf numFmtId="0" fontId="6" fillId="32" borderId="65" xfId="0" applyNumberFormat="1" applyFont="1" applyFill="1" applyBorder="1" applyAlignment="1" applyProtection="1">
      <alignment/>
      <protection/>
    </xf>
    <xf numFmtId="0" fontId="6" fillId="32" borderId="66" xfId="0" applyNumberFormat="1" applyFont="1" applyFill="1" applyBorder="1" applyAlignment="1" applyProtection="1">
      <alignment/>
      <protection/>
    </xf>
    <xf numFmtId="0" fontId="4" fillId="32" borderId="60" xfId="0" applyNumberFormat="1" applyFont="1" applyFill="1" applyBorder="1" applyAlignment="1" applyProtection="1">
      <alignment/>
      <protection/>
    </xf>
    <xf numFmtId="3" fontId="6" fillId="32" borderId="67" xfId="0" applyNumberFormat="1" applyFont="1" applyFill="1" applyBorder="1" applyAlignment="1" applyProtection="1">
      <alignment/>
      <protection/>
    </xf>
    <xf numFmtId="3" fontId="6" fillId="32" borderId="68" xfId="0" applyNumberFormat="1" applyFont="1" applyFill="1" applyBorder="1" applyAlignment="1" applyProtection="1">
      <alignment/>
      <protection/>
    </xf>
    <xf numFmtId="3" fontId="6" fillId="32" borderId="45" xfId="0" applyNumberFormat="1" applyFont="1" applyFill="1" applyBorder="1" applyAlignment="1" applyProtection="1">
      <alignment/>
      <protection/>
    </xf>
    <xf numFmtId="3" fontId="6" fillId="32" borderId="69" xfId="0" applyNumberFormat="1" applyFont="1" applyFill="1" applyBorder="1" applyAlignment="1" applyProtection="1">
      <alignment/>
      <protection/>
    </xf>
    <xf numFmtId="3" fontId="5" fillId="32" borderId="57" xfId="0" applyNumberFormat="1" applyFont="1" applyFill="1" applyBorder="1" applyAlignment="1" applyProtection="1">
      <alignment/>
      <protection/>
    </xf>
    <xf numFmtId="0" fontId="4" fillId="32" borderId="64" xfId="0" applyNumberFormat="1" applyFont="1" applyFill="1" applyBorder="1" applyAlignment="1" applyProtection="1">
      <alignment/>
      <protection/>
    </xf>
    <xf numFmtId="3" fontId="4" fillId="32" borderId="12" xfId="0" applyNumberFormat="1" applyFont="1" applyFill="1" applyBorder="1" applyAlignment="1" applyProtection="1">
      <alignment/>
      <protection/>
    </xf>
    <xf numFmtId="0" fontId="6" fillId="32" borderId="70" xfId="0" applyNumberFormat="1" applyFont="1" applyFill="1" applyBorder="1" applyAlignment="1" applyProtection="1">
      <alignment/>
      <protection/>
    </xf>
    <xf numFmtId="4" fontId="13" fillId="33" borderId="29" xfId="0" applyNumberFormat="1" applyFont="1" applyFill="1" applyBorder="1" applyAlignment="1" applyProtection="1">
      <alignment/>
      <protection/>
    </xf>
    <xf numFmtId="4" fontId="11" fillId="33" borderId="27" xfId="0" applyNumberFormat="1" applyFont="1" applyFill="1" applyBorder="1" applyAlignment="1" applyProtection="1">
      <alignment horizontal="left"/>
      <protection/>
    </xf>
    <xf numFmtId="0" fontId="10" fillId="33" borderId="30" xfId="0" applyNumberFormat="1" applyFont="1" applyFill="1" applyBorder="1" applyAlignment="1" applyProtection="1">
      <alignment horizontal="left"/>
      <protection/>
    </xf>
    <xf numFmtId="0" fontId="4" fillId="32" borderId="56" xfId="0" applyNumberFormat="1" applyFont="1" applyFill="1" applyBorder="1" applyAlignment="1" applyProtection="1">
      <alignment/>
      <protection/>
    </xf>
    <xf numFmtId="14" fontId="7" fillId="32" borderId="50" xfId="0" applyNumberFormat="1" applyFont="1" applyFill="1" applyBorder="1" applyAlignment="1" applyProtection="1">
      <alignment horizontal="center"/>
      <protection/>
    </xf>
    <xf numFmtId="0" fontId="7" fillId="32" borderId="71" xfId="0" applyNumberFormat="1" applyFont="1" applyFill="1" applyBorder="1" applyAlignment="1" applyProtection="1">
      <alignment horizontal="center"/>
      <protection/>
    </xf>
    <xf numFmtId="0" fontId="7" fillId="32" borderId="46" xfId="0" applyNumberFormat="1" applyFont="1" applyFill="1" applyBorder="1" applyAlignment="1" applyProtection="1">
      <alignment horizontal="center"/>
      <protection/>
    </xf>
    <xf numFmtId="3" fontId="7" fillId="32" borderId="55" xfId="0" applyNumberFormat="1" applyFont="1" applyFill="1" applyBorder="1" applyAlignment="1" applyProtection="1">
      <alignment horizontal="center"/>
      <protection/>
    </xf>
    <xf numFmtId="0" fontId="6" fillId="32" borderId="68" xfId="0" applyNumberFormat="1" applyFont="1" applyFill="1" applyBorder="1" applyAlignment="1" applyProtection="1">
      <alignment/>
      <protection/>
    </xf>
    <xf numFmtId="0" fontId="15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17" fontId="6" fillId="32" borderId="30" xfId="0" applyNumberFormat="1" applyFont="1" applyFill="1" applyBorder="1" applyAlignment="1" applyProtection="1">
      <alignment/>
      <protection/>
    </xf>
    <xf numFmtId="2" fontId="6" fillId="32" borderId="50" xfId="0" applyNumberFormat="1" applyFont="1" applyFill="1" applyBorder="1" applyAlignment="1" applyProtection="1">
      <alignment/>
      <protection/>
    </xf>
    <xf numFmtId="17" fontId="6" fillId="32" borderId="72" xfId="0" applyNumberFormat="1" applyFont="1" applyFill="1" applyBorder="1" applyAlignment="1" applyProtection="1">
      <alignment/>
      <protection/>
    </xf>
    <xf numFmtId="17" fontId="6" fillId="32" borderId="0" xfId="0" applyNumberFormat="1" applyFont="1" applyFill="1" applyBorder="1" applyAlignment="1" applyProtection="1">
      <alignment/>
      <protection/>
    </xf>
    <xf numFmtId="0" fontId="6" fillId="32" borderId="73" xfId="0" applyNumberFormat="1" applyFont="1" applyFill="1" applyBorder="1" applyAlignment="1" applyProtection="1">
      <alignment/>
      <protection/>
    </xf>
    <xf numFmtId="0" fontId="0" fillId="0" borderId="74" xfId="0" applyBorder="1" applyAlignment="1">
      <alignment/>
    </xf>
    <xf numFmtId="0" fontId="6" fillId="32" borderId="75" xfId="0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6" fillId="32" borderId="78" xfId="0" applyNumberFormat="1" applyFont="1" applyFill="1" applyBorder="1" applyAlignment="1" applyProtection="1">
      <alignment/>
      <protection/>
    </xf>
    <xf numFmtId="0" fontId="0" fillId="0" borderId="79" xfId="0" applyBorder="1" applyAlignment="1">
      <alignment/>
    </xf>
    <xf numFmtId="3" fontId="6" fillId="32" borderId="80" xfId="0" applyNumberFormat="1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6" fillId="32" borderId="80" xfId="0" applyNumberFormat="1" applyFont="1" applyFill="1" applyBorder="1" applyAlignment="1" applyProtection="1">
      <alignment/>
      <protection/>
    </xf>
    <xf numFmtId="0" fontId="7" fillId="32" borderId="3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8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42">
      <selection activeCell="L151" sqref="L151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9.28125" style="3" customWidth="1"/>
    <col min="6" max="6" width="11.7109375" style="1" customWidth="1"/>
    <col min="7" max="7" width="14.8515625" style="3" customWidth="1"/>
    <col min="8" max="8" width="18.8515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11.57421875" style="1" customWidth="1"/>
    <col min="13" max="13" width="12.140625" style="3" customWidth="1"/>
    <col min="14" max="15" width="0" style="3" hidden="1" customWidth="1"/>
    <col min="16" max="16" width="10.00390625" style="3" customWidth="1"/>
    <col min="17" max="17" width="9.00390625" style="3" customWidth="1"/>
    <col min="18" max="16384" width="10.00390625" style="3" customWidth="1"/>
  </cols>
  <sheetData>
    <row r="1" spans="1:13" ht="18.75" customHeight="1">
      <c r="A1" s="129" t="s">
        <v>168</v>
      </c>
      <c r="D1" s="81"/>
      <c r="E1" s="5"/>
      <c r="F1" s="82"/>
      <c r="G1" s="5"/>
      <c r="H1" s="5"/>
      <c r="I1" s="5"/>
      <c r="J1" s="5"/>
      <c r="K1" s="82"/>
      <c r="M1" s="130"/>
    </row>
    <row r="2" spans="1:11" ht="24.75" customHeight="1" hidden="1">
      <c r="A2" s="80"/>
      <c r="B2" s="91"/>
      <c r="C2" s="91"/>
      <c r="D2" s="80"/>
      <c r="E2" s="91"/>
      <c r="H2" s="5"/>
      <c r="K2" s="1"/>
    </row>
    <row r="3" spans="1:11" ht="13.5" thickBot="1">
      <c r="A3" s="5" t="s">
        <v>0</v>
      </c>
      <c r="H3" s="5" t="s">
        <v>1</v>
      </c>
      <c r="K3" s="1"/>
    </row>
    <row r="4" spans="1:13" ht="21" customHeight="1" thickBot="1">
      <c r="A4" s="5" t="s">
        <v>2</v>
      </c>
      <c r="B4" s="5"/>
      <c r="G4" s="125" t="s">
        <v>3</v>
      </c>
      <c r="H4" s="5" t="s">
        <v>4</v>
      </c>
      <c r="K4" s="1"/>
      <c r="L4" s="6"/>
      <c r="M4" s="125" t="s">
        <v>3</v>
      </c>
    </row>
    <row r="5" spans="1:13" ht="13.5" thickBot="1">
      <c r="A5" s="46" t="s">
        <v>5</v>
      </c>
      <c r="B5" s="23"/>
      <c r="C5" s="23"/>
      <c r="D5" s="126" t="s">
        <v>6</v>
      </c>
      <c r="E5" s="28" t="s">
        <v>7</v>
      </c>
      <c r="F5" s="127" t="s">
        <v>8</v>
      </c>
      <c r="G5" s="124">
        <v>43100</v>
      </c>
      <c r="H5" s="46" t="s">
        <v>5</v>
      </c>
      <c r="I5" s="23"/>
      <c r="J5" s="126" t="s">
        <v>6</v>
      </c>
      <c r="K5" s="63" t="s">
        <v>9</v>
      </c>
      <c r="L5" s="127" t="s">
        <v>8</v>
      </c>
      <c r="M5" s="124">
        <v>43100</v>
      </c>
    </row>
    <row r="6" spans="1:15" ht="12.75">
      <c r="A6" s="24" t="s">
        <v>48</v>
      </c>
      <c r="B6" s="25"/>
      <c r="C6" s="25"/>
      <c r="D6" s="30">
        <v>1700000</v>
      </c>
      <c r="E6" s="32">
        <v>-22000</v>
      </c>
      <c r="F6" s="31">
        <v>1678000</v>
      </c>
      <c r="G6" s="68">
        <v>1678698</v>
      </c>
      <c r="H6" s="25" t="s">
        <v>67</v>
      </c>
      <c r="I6" s="25"/>
      <c r="J6" s="27">
        <v>2600000</v>
      </c>
      <c r="K6" s="29">
        <v>122000</v>
      </c>
      <c r="L6" s="31">
        <v>2722000</v>
      </c>
      <c r="M6" s="69">
        <v>2722351</v>
      </c>
      <c r="N6" s="26"/>
      <c r="O6" s="26"/>
    </row>
    <row r="7" spans="1:15" ht="12.75">
      <c r="A7" s="24" t="s">
        <v>49</v>
      </c>
      <c r="B7" s="25"/>
      <c r="C7" s="25"/>
      <c r="D7" s="30">
        <v>800000</v>
      </c>
      <c r="E7" s="32">
        <v>-6000</v>
      </c>
      <c r="F7" s="31">
        <v>794000</v>
      </c>
      <c r="G7" s="74">
        <v>793734</v>
      </c>
      <c r="H7" s="140" t="s">
        <v>70</v>
      </c>
      <c r="I7" s="141"/>
      <c r="J7" s="29">
        <v>500000</v>
      </c>
      <c r="K7" s="29">
        <v>-382000</v>
      </c>
      <c r="L7" s="31">
        <v>118000</v>
      </c>
      <c r="M7" s="68">
        <v>118444.92</v>
      </c>
      <c r="N7" s="26"/>
      <c r="O7" s="26"/>
    </row>
    <row r="8" spans="1:15" ht="13.5" customHeight="1">
      <c r="A8" s="108"/>
      <c r="B8" s="100"/>
      <c r="C8" s="100"/>
      <c r="D8" s="29"/>
      <c r="E8" s="32"/>
      <c r="F8" s="31"/>
      <c r="G8" s="74"/>
      <c r="H8" s="26" t="s">
        <v>71</v>
      </c>
      <c r="I8" s="100"/>
      <c r="J8" s="29">
        <v>800000</v>
      </c>
      <c r="K8" s="29"/>
      <c r="L8" s="31">
        <v>800000</v>
      </c>
      <c r="M8" s="68">
        <v>800395.43</v>
      </c>
      <c r="N8" s="26"/>
      <c r="O8" s="26"/>
    </row>
    <row r="9" spans="1:15" ht="13.5" customHeight="1">
      <c r="A9" s="35"/>
      <c r="B9" s="36"/>
      <c r="C9" s="67"/>
      <c r="D9" s="27"/>
      <c r="E9" s="27"/>
      <c r="F9" s="31"/>
      <c r="G9" s="68"/>
      <c r="H9" s="36" t="s">
        <v>167</v>
      </c>
      <c r="I9" s="67"/>
      <c r="J9" s="51"/>
      <c r="K9" s="27"/>
      <c r="L9" s="31"/>
      <c r="M9" s="68"/>
      <c r="N9" s="26"/>
      <c r="O9" s="26"/>
    </row>
    <row r="10" spans="1:15" ht="13.5" customHeight="1">
      <c r="A10" s="35"/>
      <c r="B10" s="36"/>
      <c r="C10" s="67"/>
      <c r="D10" s="27"/>
      <c r="E10" s="27"/>
      <c r="F10" s="31"/>
      <c r="G10" s="68"/>
      <c r="H10" s="98" t="s">
        <v>135</v>
      </c>
      <c r="I10" s="98"/>
      <c r="J10" s="27">
        <v>1400000</v>
      </c>
      <c r="K10" s="38">
        <v>110000</v>
      </c>
      <c r="L10" s="31">
        <v>1510000</v>
      </c>
      <c r="M10" s="68">
        <v>1509776</v>
      </c>
      <c r="N10" s="26"/>
      <c r="O10" s="26"/>
    </row>
    <row r="11" spans="1:15" ht="13.5" customHeight="1">
      <c r="A11" s="26"/>
      <c r="B11" s="26"/>
      <c r="C11" s="109"/>
      <c r="D11" s="27"/>
      <c r="E11" s="27"/>
      <c r="F11" s="31"/>
      <c r="G11" s="68"/>
      <c r="H11" s="98" t="s">
        <v>64</v>
      </c>
      <c r="I11" s="98"/>
      <c r="J11" s="27">
        <v>600000</v>
      </c>
      <c r="K11" s="38">
        <v>7600</v>
      </c>
      <c r="L11" s="31">
        <v>607600</v>
      </c>
      <c r="M11" s="68">
        <v>607604.03</v>
      </c>
      <c r="N11" s="26"/>
      <c r="O11" s="26"/>
    </row>
    <row r="12" spans="1:15" ht="13.5" customHeight="1">
      <c r="A12" s="35"/>
      <c r="B12" s="36"/>
      <c r="C12" s="67"/>
      <c r="D12" s="27"/>
      <c r="E12" s="27"/>
      <c r="F12" s="31"/>
      <c r="G12" s="68"/>
      <c r="H12" s="98" t="s">
        <v>152</v>
      </c>
      <c r="I12" s="98"/>
      <c r="J12" s="38">
        <v>132000</v>
      </c>
      <c r="K12" s="38"/>
      <c r="L12" s="31">
        <v>132000</v>
      </c>
      <c r="M12" s="68">
        <v>131938</v>
      </c>
      <c r="N12" s="26"/>
      <c r="O12" s="26"/>
    </row>
    <row r="13" spans="1:15" ht="13.5" customHeight="1">
      <c r="A13" s="119"/>
      <c r="B13" s="54"/>
      <c r="C13" s="54"/>
      <c r="D13" s="27"/>
      <c r="E13" s="27"/>
      <c r="F13" s="40"/>
      <c r="G13" s="68"/>
      <c r="H13" s="98" t="s">
        <v>65</v>
      </c>
      <c r="I13" s="98"/>
      <c r="J13" s="38">
        <v>300000</v>
      </c>
      <c r="K13" s="38">
        <v>-143500</v>
      </c>
      <c r="L13" s="31">
        <v>156500</v>
      </c>
      <c r="M13" s="68">
        <v>156444.53</v>
      </c>
      <c r="N13" s="26"/>
      <c r="O13" s="26"/>
    </row>
    <row r="14" spans="1:15" ht="13.5" customHeight="1">
      <c r="A14" s="119"/>
      <c r="B14" s="54"/>
      <c r="C14" s="54"/>
      <c r="D14" s="27"/>
      <c r="E14" s="27"/>
      <c r="F14" s="40"/>
      <c r="G14" s="68"/>
      <c r="H14" s="36" t="s">
        <v>139</v>
      </c>
      <c r="I14" s="67"/>
      <c r="J14" s="40"/>
      <c r="K14" s="40"/>
      <c r="L14" s="31"/>
      <c r="M14" s="68"/>
      <c r="N14" s="26"/>
      <c r="O14" s="26"/>
    </row>
    <row r="15" spans="1:15" ht="13.5" thickBot="1">
      <c r="A15" s="119"/>
      <c r="B15" s="54"/>
      <c r="C15" s="54"/>
      <c r="D15" s="49"/>
      <c r="E15" s="49"/>
      <c r="F15" s="49"/>
      <c r="G15" s="97"/>
      <c r="H15" s="36" t="s">
        <v>72</v>
      </c>
      <c r="I15" s="67"/>
      <c r="J15" s="40">
        <v>160000</v>
      </c>
      <c r="K15" s="40">
        <v>800</v>
      </c>
      <c r="L15" s="31">
        <v>160800</v>
      </c>
      <c r="M15" s="70">
        <v>160800</v>
      </c>
      <c r="N15" s="26"/>
      <c r="O15" s="26"/>
    </row>
    <row r="16" spans="1:15" ht="13.5" thickBot="1">
      <c r="A16" s="24"/>
      <c r="B16" s="25"/>
      <c r="C16" s="25"/>
      <c r="D16" s="33">
        <f>SUM(D6:D15)</f>
        <v>2500000</v>
      </c>
      <c r="E16" s="33">
        <f>SUM(E6:E15)</f>
        <v>-28000</v>
      </c>
      <c r="F16" s="33">
        <f>SUM(F6:F15)</f>
        <v>2472000</v>
      </c>
      <c r="G16" s="66">
        <f>SUM(G6:G15)</f>
        <v>2472432</v>
      </c>
      <c r="H16" s="36"/>
      <c r="I16" s="67"/>
      <c r="J16" s="48">
        <f>SUM(J6:J15)</f>
        <v>6492000</v>
      </c>
      <c r="K16" s="41">
        <f>SUM(K6:K15)</f>
        <v>-285100</v>
      </c>
      <c r="L16" s="42">
        <f>SUM(L6:L15)</f>
        <v>6206900</v>
      </c>
      <c r="M16" s="66">
        <f>SUM(M6:M15)</f>
        <v>6207753.91</v>
      </c>
      <c r="N16" s="26"/>
      <c r="O16" s="26"/>
    </row>
    <row r="17" spans="5:12" ht="12.75" hidden="1">
      <c r="E17" s="1"/>
      <c r="H17" s="19"/>
      <c r="I17" s="19"/>
      <c r="J17" s="19"/>
      <c r="K17" s="18"/>
      <c r="L17" s="3"/>
    </row>
    <row r="18" spans="11:12" ht="12.75" hidden="1">
      <c r="K18" s="1"/>
      <c r="L18" s="7"/>
    </row>
    <row r="19" spans="10:11" ht="7.5" customHeight="1">
      <c r="J19" s="5"/>
      <c r="K19" s="1"/>
    </row>
    <row r="20" spans="1:11" ht="13.5" thickBot="1">
      <c r="A20" s="10"/>
      <c r="B20" s="12" t="s">
        <v>11</v>
      </c>
      <c r="C20" s="11"/>
      <c r="D20" s="11"/>
      <c r="E20" s="11"/>
      <c r="H20" s="11"/>
      <c r="I20" s="11"/>
      <c r="J20" s="12" t="s">
        <v>10</v>
      </c>
      <c r="K20" s="16"/>
    </row>
    <row r="21" spans="1:14" ht="13.5" customHeight="1" thickBot="1">
      <c r="A21" s="35"/>
      <c r="B21" s="36"/>
      <c r="C21" s="36"/>
      <c r="D21" s="2"/>
      <c r="E21" s="37"/>
      <c r="F21" s="47"/>
      <c r="G21" s="69"/>
      <c r="H21" s="144" t="s">
        <v>66</v>
      </c>
      <c r="I21" s="143"/>
      <c r="J21" s="27">
        <v>500000</v>
      </c>
      <c r="K21" s="27">
        <v>-86500</v>
      </c>
      <c r="L21" s="31">
        <v>413500</v>
      </c>
      <c r="M21" s="69">
        <v>413548.7</v>
      </c>
      <c r="N21" s="26"/>
    </row>
    <row r="22" spans="1:14" ht="13.5" customHeight="1" thickBot="1">
      <c r="A22" s="35"/>
      <c r="B22" s="36"/>
      <c r="C22" s="36"/>
      <c r="D22" s="103"/>
      <c r="E22" s="104"/>
      <c r="F22" s="114"/>
      <c r="G22" s="97"/>
      <c r="H22" s="144" t="s">
        <v>153</v>
      </c>
      <c r="I22" s="143"/>
      <c r="J22" s="27">
        <v>1150000</v>
      </c>
      <c r="K22" s="27">
        <v>14000</v>
      </c>
      <c r="L22" s="31">
        <v>1164000</v>
      </c>
      <c r="M22" s="69">
        <v>1163761.95</v>
      </c>
      <c r="N22" s="26"/>
    </row>
    <row r="23" spans="1:14" ht="13.5" customHeight="1">
      <c r="A23" s="35"/>
      <c r="B23" s="36"/>
      <c r="C23" s="36"/>
      <c r="D23" s="103"/>
      <c r="E23" s="104"/>
      <c r="F23" s="114"/>
      <c r="G23" s="97"/>
      <c r="H23" s="144" t="s">
        <v>154</v>
      </c>
      <c r="I23" s="143"/>
      <c r="J23" s="27">
        <v>67000</v>
      </c>
      <c r="K23" s="27"/>
      <c r="L23" s="31">
        <v>67000</v>
      </c>
      <c r="M23" s="69">
        <v>67076</v>
      </c>
      <c r="N23" s="26"/>
    </row>
    <row r="24" spans="1:14" ht="13.5" customHeight="1">
      <c r="A24" s="35"/>
      <c r="B24" s="36"/>
      <c r="C24" s="36"/>
      <c r="D24" s="103"/>
      <c r="E24" s="104"/>
      <c r="F24" s="114"/>
      <c r="G24" s="97"/>
      <c r="H24" s="36" t="s">
        <v>114</v>
      </c>
      <c r="I24" s="67"/>
      <c r="J24" s="27"/>
      <c r="K24" s="27"/>
      <c r="L24" s="31"/>
      <c r="M24" s="105"/>
      <c r="N24" s="26"/>
    </row>
    <row r="25" spans="1:14" ht="13.5" customHeight="1">
      <c r="A25" s="35"/>
      <c r="B25" s="36"/>
      <c r="C25" s="36"/>
      <c r="D25" s="103"/>
      <c r="E25" s="104"/>
      <c r="F25" s="114"/>
      <c r="G25" s="97"/>
      <c r="H25" s="36" t="s">
        <v>117</v>
      </c>
      <c r="I25" s="67"/>
      <c r="J25" s="27">
        <v>100000</v>
      </c>
      <c r="K25" s="27">
        <v>-22000</v>
      </c>
      <c r="L25" s="31">
        <v>78000</v>
      </c>
      <c r="M25" s="105">
        <v>77667</v>
      </c>
      <c r="N25" s="26"/>
    </row>
    <row r="26" spans="1:14" ht="13.5" thickBot="1">
      <c r="A26" s="35"/>
      <c r="B26" s="36"/>
      <c r="C26" s="36"/>
      <c r="D26" s="96"/>
      <c r="E26" s="34"/>
      <c r="F26" s="114"/>
      <c r="G26" s="132"/>
      <c r="H26" s="128" t="s">
        <v>73</v>
      </c>
      <c r="I26" s="110"/>
      <c r="J26" s="49">
        <v>2500000</v>
      </c>
      <c r="K26" s="27">
        <v>59800</v>
      </c>
      <c r="L26" s="31">
        <v>2559800</v>
      </c>
      <c r="M26" s="68">
        <v>2559808.19</v>
      </c>
      <c r="N26" s="26"/>
    </row>
    <row r="27" spans="1:14" ht="13.5" customHeight="1" thickBot="1">
      <c r="A27" s="35"/>
      <c r="B27" s="36"/>
      <c r="C27" s="36"/>
      <c r="D27" s="66">
        <f>SUM(D21:D26)</f>
        <v>0</v>
      </c>
      <c r="E27" s="33">
        <f>SUM(E21:E26)</f>
        <v>0</v>
      </c>
      <c r="F27" s="33">
        <f>SUM(F21:F26)</f>
        <v>0</v>
      </c>
      <c r="G27" s="66">
        <f>SUM(G21:G26)</f>
        <v>0</v>
      </c>
      <c r="H27" s="36"/>
      <c r="I27" s="36"/>
      <c r="J27" s="33">
        <f>SUM(J21:J26)</f>
        <v>4317000</v>
      </c>
      <c r="K27" s="41">
        <f>SUM(K21:K26)</f>
        <v>-34700</v>
      </c>
      <c r="L27" s="33">
        <f>SUM(L21:L26)</f>
        <v>4282300</v>
      </c>
      <c r="M27" s="70">
        <f>SUM(M21:M26)</f>
        <v>4281861.84</v>
      </c>
      <c r="N27" s="26"/>
    </row>
    <row r="28" spans="11:12" ht="6.75" customHeight="1">
      <c r="K28" s="1"/>
      <c r="L28" s="14"/>
    </row>
    <row r="29" spans="1:11" ht="13.5" thickBot="1">
      <c r="A29" s="11"/>
      <c r="B29" s="12" t="s">
        <v>12</v>
      </c>
      <c r="C29" s="11"/>
      <c r="D29" s="11"/>
      <c r="E29" s="11"/>
      <c r="H29" s="11"/>
      <c r="I29" s="11"/>
      <c r="J29" s="12" t="s">
        <v>13</v>
      </c>
      <c r="K29" s="16"/>
    </row>
    <row r="30" spans="1:15" ht="12.75">
      <c r="A30" s="47" t="s">
        <v>148</v>
      </c>
      <c r="B30" s="37"/>
      <c r="C30" s="37"/>
      <c r="D30" s="27">
        <v>193445</v>
      </c>
      <c r="E30" s="37"/>
      <c r="F30" s="47">
        <v>193445</v>
      </c>
      <c r="G30" s="69">
        <v>193444.8</v>
      </c>
      <c r="H30" s="47" t="s">
        <v>74</v>
      </c>
      <c r="I30" s="37"/>
      <c r="J30" s="27">
        <v>1100000</v>
      </c>
      <c r="K30" s="27"/>
      <c r="L30" s="31">
        <v>1100000</v>
      </c>
      <c r="M30" s="69">
        <v>1100000</v>
      </c>
      <c r="N30" s="6"/>
      <c r="O30" s="6"/>
    </row>
    <row r="31" spans="1:15" ht="12.75">
      <c r="A31" s="47" t="s">
        <v>59</v>
      </c>
      <c r="B31" s="37"/>
      <c r="C31" s="37"/>
      <c r="D31" s="27">
        <v>15000</v>
      </c>
      <c r="E31" s="37">
        <v>-1500</v>
      </c>
      <c r="F31" s="47">
        <v>13500</v>
      </c>
      <c r="G31" s="68">
        <v>13528</v>
      </c>
      <c r="H31" s="92" t="s">
        <v>75</v>
      </c>
      <c r="I31" s="51"/>
      <c r="J31" s="27">
        <v>600000</v>
      </c>
      <c r="K31" s="27">
        <v>-118000</v>
      </c>
      <c r="L31" s="31">
        <v>482000</v>
      </c>
      <c r="M31" s="68">
        <v>482151.84</v>
      </c>
      <c r="N31" s="6"/>
      <c r="O31" s="6"/>
    </row>
    <row r="32" spans="1:15" ht="12.75">
      <c r="A32" s="47"/>
      <c r="B32" s="37"/>
      <c r="C32" s="37"/>
      <c r="D32" s="27"/>
      <c r="E32" s="37"/>
      <c r="F32" s="47"/>
      <c r="G32" s="68"/>
      <c r="H32" s="47" t="s">
        <v>166</v>
      </c>
      <c r="I32" s="37"/>
      <c r="J32" s="27">
        <v>1200000</v>
      </c>
      <c r="K32" s="27"/>
      <c r="L32" s="31">
        <v>1200000</v>
      </c>
      <c r="M32" s="68">
        <v>1200000</v>
      </c>
      <c r="N32" s="6"/>
      <c r="O32" s="6"/>
    </row>
    <row r="33" spans="1:15" ht="12.75">
      <c r="A33" s="47" t="s">
        <v>127</v>
      </c>
      <c r="B33" s="37"/>
      <c r="C33" s="37"/>
      <c r="D33" s="27">
        <v>622018</v>
      </c>
      <c r="E33" s="37">
        <v>414680</v>
      </c>
      <c r="F33" s="47">
        <v>1036698</v>
      </c>
      <c r="G33" s="68">
        <v>1036698</v>
      </c>
      <c r="H33" s="142" t="s">
        <v>76</v>
      </c>
      <c r="I33" s="143"/>
      <c r="J33" s="27">
        <v>4231000</v>
      </c>
      <c r="K33" s="27"/>
      <c r="L33" s="31">
        <v>4231000</v>
      </c>
      <c r="M33" s="68">
        <v>4231000</v>
      </c>
      <c r="N33" s="6"/>
      <c r="O33" s="6"/>
    </row>
    <row r="34" spans="1:15" ht="12.75">
      <c r="A34" s="47"/>
      <c r="B34" s="37"/>
      <c r="C34" s="37"/>
      <c r="D34" s="27"/>
      <c r="E34" s="37"/>
      <c r="F34" s="47"/>
      <c r="G34" s="68"/>
      <c r="H34" s="142" t="s">
        <v>124</v>
      </c>
      <c r="I34" s="143"/>
      <c r="J34" s="27">
        <v>550000</v>
      </c>
      <c r="K34" s="27">
        <v>-78000</v>
      </c>
      <c r="L34" s="31">
        <v>472000</v>
      </c>
      <c r="M34" s="68">
        <v>472380</v>
      </c>
      <c r="N34" s="6"/>
      <c r="O34" s="6"/>
    </row>
    <row r="35" spans="1:15" ht="12.75">
      <c r="A35" s="47" t="s">
        <v>136</v>
      </c>
      <c r="B35" s="37"/>
      <c r="C35" s="37"/>
      <c r="D35" s="27">
        <v>163385</v>
      </c>
      <c r="E35" s="37"/>
      <c r="F35" s="47">
        <v>163385</v>
      </c>
      <c r="G35" s="68">
        <v>163384.8</v>
      </c>
      <c r="H35" s="47" t="s">
        <v>77</v>
      </c>
      <c r="I35" s="51"/>
      <c r="J35" s="27">
        <v>700000</v>
      </c>
      <c r="K35" s="27"/>
      <c r="L35" s="31">
        <v>700000</v>
      </c>
      <c r="M35" s="68">
        <v>700000</v>
      </c>
      <c r="N35" s="6"/>
      <c r="O35" s="6"/>
    </row>
    <row r="36" spans="1:15" ht="12.75">
      <c r="A36" s="47"/>
      <c r="B36" s="37"/>
      <c r="C36" s="37"/>
      <c r="D36" s="27"/>
      <c r="E36" s="37"/>
      <c r="F36" s="47"/>
      <c r="G36" s="68"/>
      <c r="H36" s="47" t="s">
        <v>118</v>
      </c>
      <c r="I36" s="37"/>
      <c r="J36" s="27">
        <v>100000</v>
      </c>
      <c r="K36" s="27">
        <v>-39500</v>
      </c>
      <c r="L36" s="31">
        <v>60500</v>
      </c>
      <c r="M36" s="68">
        <v>60500</v>
      </c>
      <c r="N36" s="6"/>
      <c r="O36" s="6"/>
    </row>
    <row r="37" spans="1:13" ht="12.75">
      <c r="A37" s="35" t="s">
        <v>137</v>
      </c>
      <c r="B37" s="4"/>
      <c r="C37" s="4"/>
      <c r="D37" s="43">
        <v>10300</v>
      </c>
      <c r="E37" s="37"/>
      <c r="F37" s="47">
        <v>10300</v>
      </c>
      <c r="G37" s="68">
        <v>10300</v>
      </c>
      <c r="H37" s="35" t="s">
        <v>164</v>
      </c>
      <c r="I37" s="4"/>
      <c r="J37" s="27">
        <v>2200000</v>
      </c>
      <c r="K37" s="27">
        <v>-14300</v>
      </c>
      <c r="L37" s="31">
        <v>2185700</v>
      </c>
      <c r="M37" s="68">
        <v>2185676.07</v>
      </c>
    </row>
    <row r="38" spans="1:13" ht="12.75">
      <c r="A38" s="35"/>
      <c r="B38" s="4"/>
      <c r="C38" s="4"/>
      <c r="D38" s="27"/>
      <c r="E38" s="37"/>
      <c r="F38" s="47"/>
      <c r="G38" s="68"/>
      <c r="H38" s="35" t="s">
        <v>165</v>
      </c>
      <c r="I38" s="4"/>
      <c r="J38" s="27">
        <v>367130</v>
      </c>
      <c r="K38" s="27"/>
      <c r="L38" s="31">
        <v>367130</v>
      </c>
      <c r="M38" s="68">
        <v>367129.6</v>
      </c>
    </row>
    <row r="39" spans="1:15" ht="12.75">
      <c r="A39" s="47"/>
      <c r="B39" s="37"/>
      <c r="C39" s="37"/>
      <c r="D39" s="27"/>
      <c r="E39" s="37"/>
      <c r="F39" s="47"/>
      <c r="G39" s="68"/>
      <c r="H39" s="47" t="s">
        <v>128</v>
      </c>
      <c r="I39" s="37"/>
      <c r="J39" s="27">
        <v>622018</v>
      </c>
      <c r="K39" s="27">
        <v>414680</v>
      </c>
      <c r="L39" s="31">
        <v>1036698</v>
      </c>
      <c r="M39" s="68">
        <v>1036698</v>
      </c>
      <c r="N39" s="6"/>
      <c r="O39" s="6"/>
    </row>
    <row r="40" spans="1:15" ht="12.75">
      <c r="A40" s="37"/>
      <c r="B40" s="37"/>
      <c r="C40" s="37"/>
      <c r="D40" s="27"/>
      <c r="E40" s="37"/>
      <c r="F40" s="47"/>
      <c r="G40" s="68"/>
      <c r="H40" s="47" t="s">
        <v>130</v>
      </c>
      <c r="I40" s="37"/>
      <c r="J40" s="38">
        <v>121000</v>
      </c>
      <c r="K40" s="27">
        <v>-36300</v>
      </c>
      <c r="L40" s="31">
        <v>84700</v>
      </c>
      <c r="M40" s="68">
        <v>84700</v>
      </c>
      <c r="N40" s="6"/>
      <c r="O40" s="6"/>
    </row>
    <row r="41" spans="1:15" ht="13.5" thickBot="1">
      <c r="A41" s="37"/>
      <c r="B41" s="37"/>
      <c r="C41" s="37"/>
      <c r="D41" s="49"/>
      <c r="E41" s="104"/>
      <c r="F41" s="47"/>
      <c r="G41" s="70"/>
      <c r="H41" s="47" t="s">
        <v>172</v>
      </c>
      <c r="I41" s="37"/>
      <c r="J41" s="57">
        <v>184000</v>
      </c>
      <c r="K41" s="27">
        <v>63000</v>
      </c>
      <c r="L41" s="31">
        <v>247000</v>
      </c>
      <c r="M41" s="68">
        <v>247340</v>
      </c>
      <c r="N41" s="6"/>
      <c r="O41" s="6"/>
    </row>
    <row r="42" spans="1:15" ht="13.5" customHeight="1" thickBot="1">
      <c r="A42" s="37"/>
      <c r="B42" s="37"/>
      <c r="C42" s="37"/>
      <c r="D42" s="33">
        <f>SUM(D30:D41)</f>
        <v>1004148</v>
      </c>
      <c r="E42" s="33">
        <f>SUM(E30:E41)</f>
        <v>413180</v>
      </c>
      <c r="F42" s="33">
        <f>SUM(F30:F41)</f>
        <v>1417328</v>
      </c>
      <c r="G42" s="66">
        <f>SUM(G30:G41)</f>
        <v>1417355.6</v>
      </c>
      <c r="H42" s="47"/>
      <c r="I42" s="37"/>
      <c r="J42" s="33">
        <f>SUM(J30:J41)</f>
        <v>11975148</v>
      </c>
      <c r="K42" s="48">
        <f>SUM(K30:K41)</f>
        <v>191580</v>
      </c>
      <c r="L42" s="33">
        <f>SUM(L30:L41)</f>
        <v>12166728</v>
      </c>
      <c r="M42" s="66">
        <f>SUM(M30:M41)</f>
        <v>12167575.51</v>
      </c>
      <c r="N42" s="6"/>
      <c r="O42" s="6"/>
    </row>
    <row r="43" spans="6:13" ht="12.75">
      <c r="F43" s="3"/>
      <c r="H43" s="20"/>
      <c r="K43" s="1"/>
      <c r="L43" s="21"/>
      <c r="M43" s="26"/>
    </row>
    <row r="44" spans="1:13" ht="13.5" thickBot="1">
      <c r="A44" s="5" t="s">
        <v>0</v>
      </c>
      <c r="H44" s="5" t="s">
        <v>1</v>
      </c>
      <c r="K44" s="1"/>
      <c r="M44" s="26"/>
    </row>
    <row r="45" spans="3:13" ht="13.5" thickBot="1">
      <c r="C45" s="5" t="s">
        <v>14</v>
      </c>
      <c r="G45" s="125" t="s">
        <v>3</v>
      </c>
      <c r="H45" s="5"/>
      <c r="J45" s="5" t="s">
        <v>15</v>
      </c>
      <c r="K45" s="1"/>
      <c r="M45" s="125" t="s">
        <v>3</v>
      </c>
    </row>
    <row r="46" spans="1:13" ht="13.5" thickBot="1">
      <c r="A46" s="46" t="s">
        <v>5</v>
      </c>
      <c r="B46" s="23"/>
      <c r="C46" s="23"/>
      <c r="D46" s="126" t="s">
        <v>6</v>
      </c>
      <c r="E46" s="28" t="s">
        <v>7</v>
      </c>
      <c r="F46" s="127" t="s">
        <v>8</v>
      </c>
      <c r="G46" s="124">
        <v>43100</v>
      </c>
      <c r="H46" s="46" t="s">
        <v>5</v>
      </c>
      <c r="I46" s="23"/>
      <c r="J46" s="126" t="s">
        <v>6</v>
      </c>
      <c r="K46" s="63" t="s">
        <v>9</v>
      </c>
      <c r="L46" s="127" t="s">
        <v>8</v>
      </c>
      <c r="M46" s="124">
        <v>43100</v>
      </c>
    </row>
    <row r="47" spans="1:14" ht="12.75">
      <c r="A47" s="35" t="s">
        <v>50</v>
      </c>
      <c r="B47" s="36"/>
      <c r="C47" s="36"/>
      <c r="D47" s="27">
        <v>100000</v>
      </c>
      <c r="E47" s="37">
        <v>-37000</v>
      </c>
      <c r="F47" s="27">
        <v>63000</v>
      </c>
      <c r="G47" s="68">
        <v>63438</v>
      </c>
      <c r="H47" s="35" t="s">
        <v>78</v>
      </c>
      <c r="I47" s="36"/>
      <c r="J47" s="27">
        <v>190000</v>
      </c>
      <c r="K47" s="27">
        <v>-17000</v>
      </c>
      <c r="L47" s="31">
        <v>173000</v>
      </c>
      <c r="M47" s="68">
        <v>173478.65</v>
      </c>
      <c r="N47" s="26"/>
    </row>
    <row r="48" spans="1:14" ht="12.75">
      <c r="A48" s="35" t="s">
        <v>51</v>
      </c>
      <c r="B48" s="36"/>
      <c r="C48" s="36"/>
      <c r="D48" s="27">
        <v>400000</v>
      </c>
      <c r="E48" s="37">
        <v>41000</v>
      </c>
      <c r="F48" s="27">
        <v>441000</v>
      </c>
      <c r="G48" s="68">
        <v>441327</v>
      </c>
      <c r="H48" s="35" t="s">
        <v>79</v>
      </c>
      <c r="I48" s="67"/>
      <c r="J48" s="27">
        <v>2100000</v>
      </c>
      <c r="K48" s="27">
        <v>153000</v>
      </c>
      <c r="L48" s="31">
        <v>2253000</v>
      </c>
      <c r="M48" s="68">
        <v>2252878.67</v>
      </c>
      <c r="N48" s="26"/>
    </row>
    <row r="49" spans="1:14" ht="12.75">
      <c r="A49" s="35" t="s">
        <v>52</v>
      </c>
      <c r="B49" s="36"/>
      <c r="C49" s="36"/>
      <c r="D49" s="27">
        <v>500000</v>
      </c>
      <c r="E49" s="37">
        <v>-60000</v>
      </c>
      <c r="F49" s="27">
        <v>440000</v>
      </c>
      <c r="G49" s="68">
        <v>439968</v>
      </c>
      <c r="H49" s="35" t="s">
        <v>80</v>
      </c>
      <c r="I49" s="36"/>
      <c r="J49" s="27">
        <v>3300000</v>
      </c>
      <c r="K49" s="27">
        <v>-39000</v>
      </c>
      <c r="L49" s="31">
        <v>3261000</v>
      </c>
      <c r="M49" s="68">
        <v>3261079.05</v>
      </c>
      <c r="N49" s="26"/>
    </row>
    <row r="50" spans="1:14" ht="12.75">
      <c r="A50" s="35"/>
      <c r="B50" s="36"/>
      <c r="C50" s="36"/>
      <c r="D50" s="27"/>
      <c r="E50" s="37"/>
      <c r="F50" s="27"/>
      <c r="G50" s="68"/>
      <c r="H50" s="35" t="s">
        <v>111</v>
      </c>
      <c r="I50" s="26"/>
      <c r="J50" s="27">
        <v>100000</v>
      </c>
      <c r="K50" s="27">
        <v>-87000</v>
      </c>
      <c r="L50" s="31">
        <v>13000</v>
      </c>
      <c r="M50" s="68">
        <v>12903.5</v>
      </c>
      <c r="N50" s="26"/>
    </row>
    <row r="51" spans="1:14" ht="12.75">
      <c r="A51" s="35" t="s">
        <v>53</v>
      </c>
      <c r="B51" s="36"/>
      <c r="C51" s="36"/>
      <c r="D51" s="27">
        <v>80000</v>
      </c>
      <c r="E51" s="37">
        <v>5000</v>
      </c>
      <c r="F51" s="27">
        <v>85000</v>
      </c>
      <c r="G51" s="68">
        <v>84793</v>
      </c>
      <c r="H51" s="35" t="s">
        <v>81</v>
      </c>
      <c r="I51" s="36"/>
      <c r="J51" s="27">
        <v>2900000</v>
      </c>
      <c r="K51" s="27">
        <v>268000</v>
      </c>
      <c r="L51" s="31">
        <v>3168000</v>
      </c>
      <c r="M51" s="68">
        <v>3168046.93</v>
      </c>
      <c r="N51" s="26"/>
    </row>
    <row r="52" spans="1:14" ht="12.75">
      <c r="A52" s="35"/>
      <c r="B52" s="36"/>
      <c r="C52" s="36"/>
      <c r="D52" s="27"/>
      <c r="E52" s="37"/>
      <c r="F52" s="27"/>
      <c r="G52" s="68"/>
      <c r="H52" s="35"/>
      <c r="I52" s="36"/>
      <c r="J52" s="27"/>
      <c r="K52" s="27"/>
      <c r="L52" s="31"/>
      <c r="M52" s="68"/>
      <c r="N52" s="26"/>
    </row>
    <row r="53" spans="1:14" ht="12.75">
      <c r="A53" s="35" t="s">
        <v>140</v>
      </c>
      <c r="B53" s="36"/>
      <c r="C53" s="36"/>
      <c r="D53" s="27">
        <v>70000</v>
      </c>
      <c r="E53" s="37"/>
      <c r="F53" s="27">
        <v>70000</v>
      </c>
      <c r="G53" s="68">
        <v>70000</v>
      </c>
      <c r="H53" s="35"/>
      <c r="I53" s="36"/>
      <c r="J53" s="27"/>
      <c r="K53" s="27"/>
      <c r="L53" s="31"/>
      <c r="M53" s="68"/>
      <c r="N53" s="26"/>
    </row>
    <row r="54" spans="1:14" ht="12.75">
      <c r="A54" s="35"/>
      <c r="B54" s="36"/>
      <c r="C54" s="36"/>
      <c r="D54" s="27"/>
      <c r="E54" s="37"/>
      <c r="F54" s="27"/>
      <c r="G54" s="68"/>
      <c r="H54" s="35" t="s">
        <v>115</v>
      </c>
      <c r="I54" s="36"/>
      <c r="J54" s="27">
        <v>150000</v>
      </c>
      <c r="K54" s="27">
        <v>-41000</v>
      </c>
      <c r="L54" s="31">
        <v>109000</v>
      </c>
      <c r="M54" s="68">
        <v>109069.92</v>
      </c>
      <c r="N54" s="26"/>
    </row>
    <row r="55" spans="1:14" ht="12.75">
      <c r="A55" s="35" t="s">
        <v>158</v>
      </c>
      <c r="B55" s="36"/>
      <c r="C55" s="36"/>
      <c r="D55" s="27">
        <v>400000</v>
      </c>
      <c r="E55" s="37"/>
      <c r="F55" s="27">
        <v>400000</v>
      </c>
      <c r="G55" s="68">
        <v>400000</v>
      </c>
      <c r="H55" s="35" t="s">
        <v>116</v>
      </c>
      <c r="I55" s="36"/>
      <c r="J55" s="27">
        <v>400000</v>
      </c>
      <c r="K55" s="27">
        <v>-130000</v>
      </c>
      <c r="L55" s="31">
        <v>270000</v>
      </c>
      <c r="M55" s="68">
        <v>270274.8</v>
      </c>
      <c r="N55" s="26"/>
    </row>
    <row r="56" spans="1:14" ht="12.75">
      <c r="A56" s="35"/>
      <c r="B56" s="36"/>
      <c r="C56" s="36"/>
      <c r="D56" s="27"/>
      <c r="E56" s="37"/>
      <c r="F56" s="27"/>
      <c r="G56" s="68"/>
      <c r="H56" s="144" t="s">
        <v>82</v>
      </c>
      <c r="I56" s="143"/>
      <c r="J56" s="27">
        <v>130000</v>
      </c>
      <c r="K56" s="27">
        <v>-2000</v>
      </c>
      <c r="L56" s="31">
        <v>128000</v>
      </c>
      <c r="M56" s="68">
        <v>128375.63</v>
      </c>
      <c r="N56" s="26"/>
    </row>
    <row r="57" spans="1:14" ht="12.75">
      <c r="A57" s="35" t="s">
        <v>169</v>
      </c>
      <c r="B57" s="36"/>
      <c r="C57" s="36"/>
      <c r="D57" s="27"/>
      <c r="E57" s="37">
        <v>20000</v>
      </c>
      <c r="F57" s="27">
        <v>20000</v>
      </c>
      <c r="G57" s="68">
        <v>20000</v>
      </c>
      <c r="H57" s="35" t="s">
        <v>83</v>
      </c>
      <c r="I57" s="36"/>
      <c r="J57" s="27">
        <v>160000</v>
      </c>
      <c r="K57" s="27">
        <v>43000</v>
      </c>
      <c r="L57" s="31">
        <v>203000</v>
      </c>
      <c r="M57" s="68">
        <v>202398</v>
      </c>
      <c r="N57" s="26"/>
    </row>
    <row r="58" spans="1:14" ht="12.75">
      <c r="A58" s="35"/>
      <c r="B58" s="36"/>
      <c r="C58" s="36"/>
      <c r="D58" s="27"/>
      <c r="E58" s="37"/>
      <c r="F58" s="27"/>
      <c r="G58" s="68"/>
      <c r="H58" s="35" t="s">
        <v>84</v>
      </c>
      <c r="I58" s="36"/>
      <c r="J58" s="27">
        <v>300000</v>
      </c>
      <c r="K58" s="27">
        <v>26000</v>
      </c>
      <c r="L58" s="31">
        <v>326000</v>
      </c>
      <c r="M58" s="68">
        <v>325597.8</v>
      </c>
      <c r="N58" s="26"/>
    </row>
    <row r="59" spans="1:14" ht="12.75">
      <c r="A59" s="35"/>
      <c r="B59" s="36"/>
      <c r="C59" s="36"/>
      <c r="D59" s="27"/>
      <c r="E59" s="37"/>
      <c r="F59" s="27"/>
      <c r="G59" s="97"/>
      <c r="H59" s="35" t="s">
        <v>159</v>
      </c>
      <c r="I59" s="36"/>
      <c r="J59" s="49">
        <v>1500000</v>
      </c>
      <c r="K59" s="49">
        <v>-55600</v>
      </c>
      <c r="L59" s="31">
        <v>1444400</v>
      </c>
      <c r="M59" s="97">
        <v>1444377</v>
      </c>
      <c r="N59" s="26"/>
    </row>
    <row r="60" spans="1:13" ht="13.5" thickBot="1">
      <c r="A60" s="9"/>
      <c r="B60" s="4"/>
      <c r="C60" s="4"/>
      <c r="D60" s="8"/>
      <c r="E60" s="4"/>
      <c r="F60" s="13"/>
      <c r="G60" s="111"/>
      <c r="H60" s="35" t="s">
        <v>85</v>
      </c>
      <c r="I60" s="36"/>
      <c r="J60" s="49">
        <v>440000</v>
      </c>
      <c r="K60" s="49">
        <v>9000</v>
      </c>
      <c r="L60" s="31">
        <v>449000</v>
      </c>
      <c r="M60" s="97">
        <v>449222.14</v>
      </c>
    </row>
    <row r="61" spans="1:14" ht="13.5" customHeight="1" thickBot="1">
      <c r="A61" s="26"/>
      <c r="B61" s="26"/>
      <c r="C61" s="26"/>
      <c r="D61" s="41">
        <f>SUM(D47:D60)</f>
        <v>1550000</v>
      </c>
      <c r="E61" s="33">
        <f>SUM(E47:E60)</f>
        <v>-31000</v>
      </c>
      <c r="F61" s="33">
        <f>SUM(F47:F60)</f>
        <v>1519000</v>
      </c>
      <c r="G61" s="66">
        <f>SUM(G47:G60)</f>
        <v>1519526</v>
      </c>
      <c r="H61" s="36"/>
      <c r="I61" s="36"/>
      <c r="J61" s="33">
        <f>SUM(J47:J60)</f>
        <v>11670000</v>
      </c>
      <c r="K61" s="33">
        <f>SUM(K47:K60)</f>
        <v>127400</v>
      </c>
      <c r="L61" s="33">
        <f>SUM(L47:L60)</f>
        <v>11797400</v>
      </c>
      <c r="M61" s="66">
        <f>SUM(M47:M60)</f>
        <v>11797702.090000002</v>
      </c>
      <c r="N61" s="26"/>
    </row>
    <row r="62" spans="1:14" ht="13.5" customHeight="1">
      <c r="A62" s="34"/>
      <c r="B62" s="34"/>
      <c r="C62" s="34"/>
      <c r="D62" s="34"/>
      <c r="E62" s="34"/>
      <c r="F62" s="26"/>
      <c r="G62" s="26"/>
      <c r="H62" s="26"/>
      <c r="I62" s="26"/>
      <c r="J62" s="6"/>
      <c r="K62" s="6"/>
      <c r="L62" s="6"/>
      <c r="M62" s="72"/>
      <c r="N62" s="26"/>
    </row>
    <row r="63" spans="1:11" ht="13.5" thickBot="1">
      <c r="A63" s="15"/>
      <c r="B63" s="5" t="s">
        <v>16</v>
      </c>
      <c r="I63" s="5" t="s">
        <v>16</v>
      </c>
      <c r="K63" s="1"/>
    </row>
    <row r="64" spans="1:14" ht="12.75">
      <c r="A64" s="37" t="s">
        <v>151</v>
      </c>
      <c r="B64" s="37"/>
      <c r="C64" s="37"/>
      <c r="D64" s="27">
        <v>4500000</v>
      </c>
      <c r="E64" s="37">
        <v>259000</v>
      </c>
      <c r="F64" s="27">
        <v>4759000</v>
      </c>
      <c r="G64" s="69">
        <v>4759265.16</v>
      </c>
      <c r="H64" s="47" t="s">
        <v>86</v>
      </c>
      <c r="I64" s="37"/>
      <c r="J64" s="27">
        <v>12500000</v>
      </c>
      <c r="K64" s="27">
        <v>-16000</v>
      </c>
      <c r="L64" s="27">
        <v>12484000</v>
      </c>
      <c r="M64" s="69">
        <v>12484087.5</v>
      </c>
      <c r="N64" s="6"/>
    </row>
    <row r="65" spans="1:14" ht="12.75">
      <c r="A65" s="37"/>
      <c r="B65" s="37"/>
      <c r="C65" s="37"/>
      <c r="D65" s="27"/>
      <c r="E65" s="37"/>
      <c r="F65" s="27"/>
      <c r="G65" s="105"/>
      <c r="H65" s="47" t="s">
        <v>87</v>
      </c>
      <c r="I65" s="37"/>
      <c r="J65" s="27">
        <v>200000</v>
      </c>
      <c r="K65" s="27">
        <v>2000</v>
      </c>
      <c r="L65" s="27">
        <v>202000</v>
      </c>
      <c r="M65" s="105">
        <v>202129.7</v>
      </c>
      <c r="N65" s="6"/>
    </row>
    <row r="66" spans="1:14" ht="12.75">
      <c r="A66" s="37" t="s">
        <v>155</v>
      </c>
      <c r="B66" s="37"/>
      <c r="C66" s="37"/>
      <c r="D66" s="27">
        <v>230486</v>
      </c>
      <c r="E66" s="37">
        <v>-34175</v>
      </c>
      <c r="F66" s="27">
        <v>196311</v>
      </c>
      <c r="G66" s="105">
        <v>196311</v>
      </c>
      <c r="H66" s="47" t="s">
        <v>175</v>
      </c>
      <c r="I66" s="37"/>
      <c r="J66" s="27"/>
      <c r="K66" s="27">
        <v>277000</v>
      </c>
      <c r="L66" s="27">
        <v>277000</v>
      </c>
      <c r="M66" s="105">
        <v>276964</v>
      </c>
      <c r="N66" s="6"/>
    </row>
    <row r="67" spans="1:14" ht="12.75">
      <c r="A67" s="47"/>
      <c r="B67" s="37"/>
      <c r="C67" s="37"/>
      <c r="D67" s="27"/>
      <c r="E67" s="37"/>
      <c r="F67" s="27"/>
      <c r="G67" s="68"/>
      <c r="H67" s="47"/>
      <c r="I67" s="37"/>
      <c r="J67" s="27"/>
      <c r="K67" s="27"/>
      <c r="L67" s="27"/>
      <c r="M67" s="68"/>
      <c r="N67" s="6"/>
    </row>
    <row r="68" spans="1:14" ht="12.75">
      <c r="A68" s="47" t="s">
        <v>47</v>
      </c>
      <c r="B68" s="37"/>
      <c r="C68" s="37"/>
      <c r="D68" s="27">
        <v>250000</v>
      </c>
      <c r="E68" s="37"/>
      <c r="F68" s="27">
        <v>250000</v>
      </c>
      <c r="G68" s="68">
        <v>250000</v>
      </c>
      <c r="H68" s="47" t="s">
        <v>88</v>
      </c>
      <c r="I68" s="37"/>
      <c r="J68" s="27">
        <v>150000</v>
      </c>
      <c r="K68" s="27">
        <v>2000</v>
      </c>
      <c r="L68" s="27">
        <v>152000</v>
      </c>
      <c r="M68" s="68">
        <v>152107</v>
      </c>
      <c r="N68" s="6"/>
    </row>
    <row r="69" spans="1:14" ht="12.75">
      <c r="A69" s="47" t="s">
        <v>146</v>
      </c>
      <c r="B69" s="37"/>
      <c r="C69" s="37"/>
      <c r="D69" s="27">
        <v>70000</v>
      </c>
      <c r="E69" s="37"/>
      <c r="F69" s="27">
        <v>70000</v>
      </c>
      <c r="G69" s="68">
        <v>70000</v>
      </c>
      <c r="H69" s="47" t="s">
        <v>156</v>
      </c>
      <c r="I69" s="37"/>
      <c r="J69" s="27">
        <v>160000</v>
      </c>
      <c r="K69" s="27">
        <v>45800</v>
      </c>
      <c r="L69" s="27">
        <v>205800</v>
      </c>
      <c r="M69" s="68">
        <v>205820</v>
      </c>
      <c r="N69" s="6"/>
    </row>
    <row r="70" spans="1:14" ht="12.75">
      <c r="A70" s="47" t="s">
        <v>163</v>
      </c>
      <c r="B70" s="37"/>
      <c r="C70" s="37"/>
      <c r="D70" s="27">
        <v>113830</v>
      </c>
      <c r="E70" s="37"/>
      <c r="F70" s="27">
        <v>113830</v>
      </c>
      <c r="G70" s="68">
        <v>113830</v>
      </c>
      <c r="H70" s="47" t="s">
        <v>89</v>
      </c>
      <c r="I70" s="37"/>
      <c r="J70" s="27">
        <v>850000</v>
      </c>
      <c r="K70" s="27">
        <v>-20000</v>
      </c>
      <c r="L70" s="27">
        <v>830000</v>
      </c>
      <c r="M70" s="68">
        <v>829674</v>
      </c>
      <c r="N70" s="6"/>
    </row>
    <row r="71" spans="1:14" ht="12.75">
      <c r="A71" s="37" t="s">
        <v>149</v>
      </c>
      <c r="B71" s="37"/>
      <c r="C71" s="37"/>
      <c r="D71" s="27">
        <v>20000</v>
      </c>
      <c r="E71" s="37"/>
      <c r="F71" s="27">
        <v>20000</v>
      </c>
      <c r="G71" s="68">
        <v>20000</v>
      </c>
      <c r="H71" s="47" t="s">
        <v>150</v>
      </c>
      <c r="I71" s="37"/>
      <c r="J71" s="27">
        <v>52000</v>
      </c>
      <c r="K71" s="27"/>
      <c r="L71" s="27">
        <v>52000</v>
      </c>
      <c r="M71" s="68">
        <v>51525.32</v>
      </c>
      <c r="N71" s="6"/>
    </row>
    <row r="72" spans="1:14" ht="12.75">
      <c r="A72" s="47"/>
      <c r="B72" s="37"/>
      <c r="C72" s="37"/>
      <c r="D72" s="27"/>
      <c r="E72" s="37"/>
      <c r="F72" s="27"/>
      <c r="G72" s="68"/>
      <c r="H72" s="47" t="s">
        <v>90</v>
      </c>
      <c r="I72" s="37"/>
      <c r="J72" s="27">
        <v>1800000</v>
      </c>
      <c r="K72" s="27">
        <v>-6000</v>
      </c>
      <c r="L72" s="31">
        <v>1794000</v>
      </c>
      <c r="M72" s="68">
        <v>1793623.96</v>
      </c>
      <c r="N72" s="6"/>
    </row>
    <row r="73" spans="1:14" ht="13.5" customHeight="1" thickBot="1">
      <c r="A73" s="47"/>
      <c r="B73" s="37"/>
      <c r="C73" s="37"/>
      <c r="D73" s="49"/>
      <c r="E73" s="104"/>
      <c r="F73" s="44"/>
      <c r="G73" s="97"/>
      <c r="H73" s="47" t="s">
        <v>141</v>
      </c>
      <c r="I73" s="37"/>
      <c r="J73" s="49">
        <v>192600</v>
      </c>
      <c r="K73" s="49"/>
      <c r="L73" s="27">
        <v>192600</v>
      </c>
      <c r="M73" s="97">
        <v>192600</v>
      </c>
      <c r="N73" s="6"/>
    </row>
    <row r="74" spans="1:14" ht="13.5" customHeight="1" thickBot="1">
      <c r="A74" s="47"/>
      <c r="B74" s="37"/>
      <c r="C74" s="37"/>
      <c r="D74" s="33">
        <f>SUM(D64:D73)</f>
        <v>5184316</v>
      </c>
      <c r="E74" s="33">
        <f>SUM(E64:E73)</f>
        <v>224825</v>
      </c>
      <c r="F74" s="33">
        <f>SUM(F64:F73)</f>
        <v>5409141</v>
      </c>
      <c r="G74" s="66">
        <f>SUM(G64:G73)</f>
        <v>5409406.16</v>
      </c>
      <c r="H74" s="47"/>
      <c r="I74" s="37"/>
      <c r="J74" s="33">
        <f>SUM(J64:J73)</f>
        <v>15904600</v>
      </c>
      <c r="K74" s="33">
        <f>SUM(K64:K73)</f>
        <v>284800</v>
      </c>
      <c r="L74" s="33">
        <f>SUM(L64:L73)</f>
        <v>16189400</v>
      </c>
      <c r="M74" s="66">
        <f>SUM(M64:M73)</f>
        <v>16188531.48</v>
      </c>
      <c r="N74" s="6"/>
    </row>
    <row r="75" spans="1:12" ht="12.75">
      <c r="A75" s="15"/>
      <c r="F75" s="3"/>
      <c r="K75" s="1"/>
      <c r="L75" s="3"/>
    </row>
    <row r="76" spans="1:11" ht="13.5" thickBot="1">
      <c r="A76" s="5"/>
      <c r="B76" s="5" t="s">
        <v>17</v>
      </c>
      <c r="H76" s="5"/>
      <c r="I76" s="5" t="s">
        <v>18</v>
      </c>
      <c r="K76" s="1"/>
    </row>
    <row r="77" spans="1:13" ht="12.75">
      <c r="A77" s="47" t="s">
        <v>54</v>
      </c>
      <c r="B77" s="37"/>
      <c r="C77" s="37"/>
      <c r="D77" s="27">
        <v>180000</v>
      </c>
      <c r="E77" s="37">
        <v>13000</v>
      </c>
      <c r="F77" s="27">
        <v>193000</v>
      </c>
      <c r="G77" s="69">
        <v>192819</v>
      </c>
      <c r="H77" s="37" t="s">
        <v>91</v>
      </c>
      <c r="I77" s="51"/>
      <c r="J77" s="51">
        <v>2700000</v>
      </c>
      <c r="K77" s="27">
        <v>259000</v>
      </c>
      <c r="L77" s="27">
        <v>2959000</v>
      </c>
      <c r="M77" s="69">
        <v>2959208.2</v>
      </c>
    </row>
    <row r="78" spans="1:13" ht="12.75">
      <c r="A78" s="47" t="s">
        <v>55</v>
      </c>
      <c r="B78" s="37"/>
      <c r="C78" s="37"/>
      <c r="D78" s="27">
        <v>1330800</v>
      </c>
      <c r="E78" s="37"/>
      <c r="F78" s="27">
        <v>1330800</v>
      </c>
      <c r="G78" s="68">
        <v>1330800</v>
      </c>
      <c r="H78" s="36"/>
      <c r="I78" s="83"/>
      <c r="J78" s="27"/>
      <c r="K78" s="27"/>
      <c r="L78" s="27"/>
      <c r="M78" s="68"/>
    </row>
    <row r="79" spans="1:13" ht="13.5" thickBot="1">
      <c r="A79" s="35" t="s">
        <v>147</v>
      </c>
      <c r="B79" s="4"/>
      <c r="C79" s="4"/>
      <c r="D79" s="49">
        <v>400000</v>
      </c>
      <c r="E79" s="104"/>
      <c r="F79" s="27">
        <v>400000</v>
      </c>
      <c r="G79" s="97">
        <v>400000</v>
      </c>
      <c r="H79" s="36"/>
      <c r="I79" s="83"/>
      <c r="J79" s="112"/>
      <c r="K79" s="49"/>
      <c r="L79" s="27"/>
      <c r="M79" s="97"/>
    </row>
    <row r="80" spans="1:13" ht="13.5" customHeight="1" thickBot="1">
      <c r="A80" s="47"/>
      <c r="B80" s="37"/>
      <c r="C80" s="37"/>
      <c r="D80" s="33">
        <f>SUM(D77:D79)</f>
        <v>1910800</v>
      </c>
      <c r="E80" s="33">
        <f>SUM(E77:E79)</f>
        <v>13000</v>
      </c>
      <c r="F80" s="33">
        <f>SUM(F77:F79)</f>
        <v>1923800</v>
      </c>
      <c r="G80" s="66">
        <f>SUM(G77:G79)</f>
        <v>1923619</v>
      </c>
      <c r="H80" s="39"/>
      <c r="I80" s="39"/>
      <c r="J80" s="33">
        <f>SUM(J77:J79)</f>
        <v>2700000</v>
      </c>
      <c r="K80" s="33">
        <f>SUM(K77:K79)</f>
        <v>259000</v>
      </c>
      <c r="L80" s="33">
        <f>SUM(L77:L79)</f>
        <v>2959000</v>
      </c>
      <c r="M80" s="66">
        <f>SUM(M77:M79)</f>
        <v>2959208.2</v>
      </c>
    </row>
    <row r="81" spans="1:12" ht="12.75">
      <c r="A81" s="15"/>
      <c r="F81" s="22"/>
      <c r="K81" s="1"/>
      <c r="L81" s="21"/>
    </row>
    <row r="82" spans="1:11" ht="12.75" hidden="1">
      <c r="A82" s="15"/>
      <c r="K82" s="1"/>
    </row>
    <row r="83" spans="1:11" ht="12.75">
      <c r="A83" s="15"/>
      <c r="K83" s="1"/>
    </row>
    <row r="84" spans="1:11" ht="12.75">
      <c r="A84" s="17" t="s">
        <v>0</v>
      </c>
      <c r="H84" s="5" t="s">
        <v>1</v>
      </c>
      <c r="K84" s="1"/>
    </row>
    <row r="85" spans="2:11" ht="13.5" thickBot="1">
      <c r="B85" s="5" t="s">
        <v>19</v>
      </c>
      <c r="I85" s="5" t="s">
        <v>20</v>
      </c>
      <c r="J85" s="5"/>
      <c r="K85" s="1"/>
    </row>
    <row r="86" spans="2:13" ht="13.5" thickBot="1">
      <c r="B86" s="5"/>
      <c r="G86" s="125" t="s">
        <v>3</v>
      </c>
      <c r="I86" s="5"/>
      <c r="J86" s="5"/>
      <c r="K86" s="1"/>
      <c r="M86" s="125" t="s">
        <v>3</v>
      </c>
    </row>
    <row r="87" spans="1:13" ht="13.5" thickBot="1">
      <c r="A87" s="46" t="s">
        <v>5</v>
      </c>
      <c r="B87" s="23"/>
      <c r="C87" s="23"/>
      <c r="D87" s="126" t="s">
        <v>6</v>
      </c>
      <c r="E87" s="28" t="s">
        <v>7</v>
      </c>
      <c r="F87" s="127" t="s">
        <v>8</v>
      </c>
      <c r="G87" s="124">
        <v>43100</v>
      </c>
      <c r="H87" s="46" t="s">
        <v>5</v>
      </c>
      <c r="I87" s="23"/>
      <c r="J87" s="126" t="s">
        <v>6</v>
      </c>
      <c r="K87" s="63" t="s">
        <v>9</v>
      </c>
      <c r="L87" s="127" t="s">
        <v>8</v>
      </c>
      <c r="M87" s="124">
        <v>43100</v>
      </c>
    </row>
    <row r="88" spans="1:13" ht="12.75">
      <c r="A88" s="35"/>
      <c r="B88" s="36"/>
      <c r="C88" s="36"/>
      <c r="D88" s="27"/>
      <c r="E88" s="37"/>
      <c r="F88" s="27"/>
      <c r="G88" s="105"/>
      <c r="H88" s="35" t="s">
        <v>92</v>
      </c>
      <c r="I88" s="36"/>
      <c r="J88" s="27">
        <v>90000</v>
      </c>
      <c r="K88" s="27"/>
      <c r="L88" s="27">
        <v>90000</v>
      </c>
      <c r="M88" s="68">
        <v>90000</v>
      </c>
    </row>
    <row r="89" spans="1:13" ht="12.75">
      <c r="A89" s="35" t="s">
        <v>56</v>
      </c>
      <c r="B89" s="36"/>
      <c r="C89" s="36"/>
      <c r="D89" s="27">
        <v>5200000</v>
      </c>
      <c r="E89" s="37">
        <v>473000</v>
      </c>
      <c r="F89" s="27">
        <v>5673000</v>
      </c>
      <c r="G89" s="68">
        <v>5672966.67</v>
      </c>
      <c r="H89" s="35" t="s">
        <v>63</v>
      </c>
      <c r="I89" s="36"/>
      <c r="J89" s="27">
        <v>6200000</v>
      </c>
      <c r="K89" s="27">
        <v>-246000</v>
      </c>
      <c r="L89" s="27">
        <v>5954000</v>
      </c>
      <c r="M89" s="68">
        <v>5954299.27</v>
      </c>
    </row>
    <row r="90" spans="1:13" ht="12.75">
      <c r="A90" s="35"/>
      <c r="B90" s="36"/>
      <c r="C90" s="36"/>
      <c r="D90" s="27"/>
      <c r="E90" s="37"/>
      <c r="F90" s="27"/>
      <c r="G90" s="68"/>
      <c r="H90" s="35" t="s">
        <v>170</v>
      </c>
      <c r="I90" s="36"/>
      <c r="J90" s="27">
        <v>54450</v>
      </c>
      <c r="K90" s="27">
        <v>36300</v>
      </c>
      <c r="L90" s="27">
        <v>90750</v>
      </c>
      <c r="M90" s="68">
        <v>90750</v>
      </c>
    </row>
    <row r="91" spans="1:13" ht="12.75">
      <c r="A91" s="35"/>
      <c r="B91" s="36"/>
      <c r="C91" s="36"/>
      <c r="D91" s="27"/>
      <c r="E91" s="37"/>
      <c r="F91" s="27"/>
      <c r="G91" s="68"/>
      <c r="H91" s="35" t="s">
        <v>157</v>
      </c>
      <c r="I91" s="36"/>
      <c r="J91" s="27">
        <v>1713000</v>
      </c>
      <c r="K91" s="27">
        <v>31000</v>
      </c>
      <c r="L91" s="27">
        <v>1744000</v>
      </c>
      <c r="M91" s="68">
        <v>1744150.76</v>
      </c>
    </row>
    <row r="92" spans="1:13" ht="12.75">
      <c r="A92" s="35" t="s">
        <v>60</v>
      </c>
      <c r="B92" s="36"/>
      <c r="C92" s="36"/>
      <c r="D92" s="27">
        <v>120000</v>
      </c>
      <c r="E92" s="37">
        <v>12000</v>
      </c>
      <c r="F92" s="27">
        <v>132000</v>
      </c>
      <c r="G92" s="68">
        <v>131828</v>
      </c>
      <c r="H92" s="35" t="s">
        <v>93</v>
      </c>
      <c r="I92" s="36"/>
      <c r="J92" s="27">
        <v>7500000</v>
      </c>
      <c r="K92" s="27">
        <v>172000</v>
      </c>
      <c r="L92" s="27">
        <v>7672000</v>
      </c>
      <c r="M92" s="68">
        <v>7671539.7</v>
      </c>
    </row>
    <row r="93" spans="1:13" ht="12.75">
      <c r="A93" s="35"/>
      <c r="B93" s="36"/>
      <c r="C93" s="36"/>
      <c r="D93" s="27"/>
      <c r="E93" s="37"/>
      <c r="F93" s="27"/>
      <c r="G93" s="68"/>
      <c r="H93" s="35" t="s">
        <v>94</v>
      </c>
      <c r="I93" s="36"/>
      <c r="J93" s="27">
        <v>1100000</v>
      </c>
      <c r="K93" s="27">
        <v>-10000</v>
      </c>
      <c r="L93" s="27">
        <v>1090000</v>
      </c>
      <c r="M93" s="68">
        <v>1089882</v>
      </c>
    </row>
    <row r="94" spans="1:13" ht="12.75">
      <c r="A94" s="35" t="s">
        <v>129</v>
      </c>
      <c r="B94" s="36"/>
      <c r="C94" s="36"/>
      <c r="D94" s="27">
        <v>100000</v>
      </c>
      <c r="E94" s="37">
        <v>-11000</v>
      </c>
      <c r="F94" s="27">
        <v>89000</v>
      </c>
      <c r="G94" s="68">
        <v>89173.34</v>
      </c>
      <c r="H94" s="35" t="s">
        <v>119</v>
      </c>
      <c r="I94" s="36"/>
      <c r="J94" s="27">
        <v>350000</v>
      </c>
      <c r="K94" s="27">
        <v>-8000</v>
      </c>
      <c r="L94" s="27">
        <v>342000</v>
      </c>
      <c r="M94" s="68">
        <v>342330.07</v>
      </c>
    </row>
    <row r="95" spans="1:13" ht="12.75">
      <c r="A95" s="35"/>
      <c r="B95" s="36"/>
      <c r="C95" s="36"/>
      <c r="D95" s="27"/>
      <c r="E95" s="37"/>
      <c r="F95" s="27"/>
      <c r="G95" s="68"/>
      <c r="H95" s="35" t="s">
        <v>120</v>
      </c>
      <c r="I95" s="36"/>
      <c r="J95" s="27">
        <v>950000</v>
      </c>
      <c r="K95" s="27">
        <v>-565000</v>
      </c>
      <c r="L95" s="27">
        <v>385000</v>
      </c>
      <c r="M95" s="68">
        <v>385135.7</v>
      </c>
    </row>
    <row r="96" spans="1:13" ht="12.75">
      <c r="A96" s="52"/>
      <c r="B96" s="53"/>
      <c r="C96" s="53"/>
      <c r="D96" s="58"/>
      <c r="E96" s="76"/>
      <c r="F96" s="27"/>
      <c r="G96" s="68"/>
      <c r="H96" s="35" t="s">
        <v>68</v>
      </c>
      <c r="I96" s="36"/>
      <c r="J96" s="27">
        <v>541500</v>
      </c>
      <c r="K96" s="27"/>
      <c r="L96" s="27">
        <v>541500</v>
      </c>
      <c r="M96" s="68">
        <v>541189</v>
      </c>
    </row>
    <row r="97" spans="1:13" ht="13.5" customHeight="1">
      <c r="A97" s="36" t="s">
        <v>57</v>
      </c>
      <c r="B97" s="54"/>
      <c r="C97" s="54"/>
      <c r="D97" s="58">
        <v>900000</v>
      </c>
      <c r="E97" s="77">
        <v>-91000</v>
      </c>
      <c r="F97" s="27">
        <v>809000</v>
      </c>
      <c r="G97" s="68">
        <v>809441</v>
      </c>
      <c r="H97" s="35" t="s">
        <v>69</v>
      </c>
      <c r="I97" s="36"/>
      <c r="J97" s="27">
        <v>240000</v>
      </c>
      <c r="K97" s="27"/>
      <c r="L97" s="27">
        <v>240000</v>
      </c>
      <c r="M97" s="68">
        <v>240089</v>
      </c>
    </row>
    <row r="98" spans="1:13" ht="13.5" customHeight="1">
      <c r="A98" s="98"/>
      <c r="B98" s="54"/>
      <c r="C98" s="54"/>
      <c r="D98" s="58"/>
      <c r="E98" s="77"/>
      <c r="F98" s="27"/>
      <c r="G98" s="68"/>
      <c r="H98" s="35" t="s">
        <v>113</v>
      </c>
      <c r="I98" s="36"/>
      <c r="J98" s="27">
        <v>553000</v>
      </c>
      <c r="K98" s="27"/>
      <c r="L98" s="27">
        <v>553000</v>
      </c>
      <c r="M98" s="68">
        <v>552966</v>
      </c>
    </row>
    <row r="99" spans="1:13" ht="12.75">
      <c r="A99" s="55"/>
      <c r="B99" s="56"/>
      <c r="C99" s="53"/>
      <c r="D99" s="59"/>
      <c r="E99" s="78"/>
      <c r="F99" s="27"/>
      <c r="G99" s="68"/>
      <c r="H99" s="35" t="s">
        <v>95</v>
      </c>
      <c r="I99" s="36"/>
      <c r="J99" s="27">
        <v>150000</v>
      </c>
      <c r="K99" s="27">
        <v>-26000</v>
      </c>
      <c r="L99" s="27">
        <v>124000</v>
      </c>
      <c r="M99" s="68">
        <v>124333</v>
      </c>
    </row>
    <row r="100" spans="1:13" ht="12.75">
      <c r="A100" s="26" t="s">
        <v>43</v>
      </c>
      <c r="B100" s="53"/>
      <c r="C100" s="45"/>
      <c r="D100" s="58">
        <v>900000</v>
      </c>
      <c r="E100" s="76">
        <v>4251</v>
      </c>
      <c r="F100" s="27">
        <v>904251</v>
      </c>
      <c r="G100" s="68">
        <v>904251</v>
      </c>
      <c r="H100" s="35" t="s">
        <v>96</v>
      </c>
      <c r="I100" s="36"/>
      <c r="J100" s="57">
        <v>600000</v>
      </c>
      <c r="K100" s="27">
        <v>30000</v>
      </c>
      <c r="L100" s="27">
        <v>630000</v>
      </c>
      <c r="M100" s="68">
        <v>630000</v>
      </c>
    </row>
    <row r="101" spans="1:13" ht="12.75">
      <c r="A101" s="35"/>
      <c r="B101" s="53"/>
      <c r="C101" s="53"/>
      <c r="D101" s="58"/>
      <c r="E101" s="76"/>
      <c r="F101" s="27"/>
      <c r="G101" s="68"/>
      <c r="H101" s="35" t="s">
        <v>121</v>
      </c>
      <c r="I101" s="36"/>
      <c r="J101" s="27">
        <v>200000</v>
      </c>
      <c r="K101" s="27">
        <v>-102000</v>
      </c>
      <c r="L101" s="27">
        <v>98000</v>
      </c>
      <c r="M101" s="68">
        <v>97600</v>
      </c>
    </row>
    <row r="102" spans="1:13" ht="12.75">
      <c r="A102" s="52"/>
      <c r="B102" s="53"/>
      <c r="C102" s="53"/>
      <c r="D102" s="58"/>
      <c r="E102" s="76"/>
      <c r="F102" s="27"/>
      <c r="G102" s="68"/>
      <c r="H102" s="35" t="s">
        <v>126</v>
      </c>
      <c r="I102" s="36"/>
      <c r="J102" s="27">
        <v>1291000</v>
      </c>
      <c r="K102" s="27"/>
      <c r="L102" s="27">
        <v>1291000</v>
      </c>
      <c r="M102" s="68">
        <v>1291307</v>
      </c>
    </row>
    <row r="103" spans="1:13" ht="12.75">
      <c r="A103" s="52" t="s">
        <v>58</v>
      </c>
      <c r="B103" s="71"/>
      <c r="C103" s="71"/>
      <c r="D103" s="58">
        <v>200000</v>
      </c>
      <c r="E103" s="76"/>
      <c r="F103" s="27">
        <v>200000</v>
      </c>
      <c r="G103" s="68">
        <v>200000</v>
      </c>
      <c r="H103" s="35" t="s">
        <v>97</v>
      </c>
      <c r="I103" s="4"/>
      <c r="J103" s="27">
        <v>700000</v>
      </c>
      <c r="K103" s="27">
        <v>67000</v>
      </c>
      <c r="L103" s="27">
        <v>767000</v>
      </c>
      <c r="M103" s="68">
        <v>767218.81</v>
      </c>
    </row>
    <row r="104" spans="1:13" ht="12.75">
      <c r="A104" s="52"/>
      <c r="B104" s="71"/>
      <c r="C104" s="71"/>
      <c r="D104" s="58"/>
      <c r="E104" s="76"/>
      <c r="F104" s="27"/>
      <c r="G104" s="68"/>
      <c r="H104" s="35" t="s">
        <v>125</v>
      </c>
      <c r="I104" s="36"/>
      <c r="J104" s="27">
        <v>300000</v>
      </c>
      <c r="K104" s="27">
        <v>-162000</v>
      </c>
      <c r="L104" s="27">
        <v>138000</v>
      </c>
      <c r="M104" s="68">
        <v>138188.05</v>
      </c>
    </row>
    <row r="105" spans="1:13" ht="12.75">
      <c r="A105" s="52" t="s">
        <v>142</v>
      </c>
      <c r="B105" s="71"/>
      <c r="C105" s="71"/>
      <c r="D105" s="58"/>
      <c r="E105" s="76"/>
      <c r="F105" s="27"/>
      <c r="G105" s="68"/>
      <c r="H105" s="35" t="s">
        <v>98</v>
      </c>
      <c r="I105" s="4"/>
      <c r="J105" s="27">
        <v>650000</v>
      </c>
      <c r="K105" s="27">
        <v>-301000</v>
      </c>
      <c r="L105" s="27">
        <v>349000</v>
      </c>
      <c r="M105" s="68">
        <v>348753</v>
      </c>
    </row>
    <row r="106" spans="1:13" ht="12.75">
      <c r="A106" s="52" t="s">
        <v>160</v>
      </c>
      <c r="B106" s="71"/>
      <c r="C106" s="71"/>
      <c r="D106" s="58">
        <v>374000</v>
      </c>
      <c r="E106" s="76">
        <v>-374000</v>
      </c>
      <c r="F106" s="27"/>
      <c r="G106" s="68"/>
      <c r="H106" s="35" t="s">
        <v>99</v>
      </c>
      <c r="I106" s="4"/>
      <c r="J106" s="27">
        <v>160000</v>
      </c>
      <c r="K106" s="27">
        <v>3700</v>
      </c>
      <c r="L106" s="27">
        <v>163700</v>
      </c>
      <c r="M106" s="68">
        <v>163735.9</v>
      </c>
    </row>
    <row r="107" spans="1:13" ht="12.75">
      <c r="A107" s="36"/>
      <c r="D107" s="57"/>
      <c r="E107" s="113"/>
      <c r="F107" s="27"/>
      <c r="G107" s="68"/>
      <c r="H107" s="35" t="s">
        <v>173</v>
      </c>
      <c r="I107" s="4"/>
      <c r="J107" s="27">
        <v>4210500</v>
      </c>
      <c r="K107" s="27">
        <v>-2300000</v>
      </c>
      <c r="L107" s="27">
        <v>1910500</v>
      </c>
      <c r="M107" s="68">
        <v>1910469</v>
      </c>
    </row>
    <row r="108" spans="1:13" ht="12.75">
      <c r="A108" s="35"/>
      <c r="B108" s="36"/>
      <c r="C108" s="36"/>
      <c r="D108" s="27"/>
      <c r="E108" s="79"/>
      <c r="F108" s="27"/>
      <c r="G108" s="68"/>
      <c r="H108" s="35" t="s">
        <v>100</v>
      </c>
      <c r="I108" s="36"/>
      <c r="J108" s="27">
        <v>300000</v>
      </c>
      <c r="K108" s="27">
        <v>-42000</v>
      </c>
      <c r="L108" s="27">
        <v>258000</v>
      </c>
      <c r="M108" s="68">
        <v>257939</v>
      </c>
    </row>
    <row r="109" spans="1:13" ht="12.75">
      <c r="A109" s="35"/>
      <c r="B109" s="36"/>
      <c r="C109" s="67"/>
      <c r="D109" s="38"/>
      <c r="E109" s="27"/>
      <c r="F109" s="37"/>
      <c r="G109" s="68"/>
      <c r="H109" s="35" t="s">
        <v>101</v>
      </c>
      <c r="I109" s="36"/>
      <c r="J109" s="27">
        <v>60000</v>
      </c>
      <c r="K109" s="27">
        <v>-1000</v>
      </c>
      <c r="L109" s="27">
        <v>59000</v>
      </c>
      <c r="M109" s="97">
        <v>58696</v>
      </c>
    </row>
    <row r="110" spans="1:13" ht="12.75">
      <c r="A110" s="35"/>
      <c r="B110" s="36"/>
      <c r="C110" s="67"/>
      <c r="D110" s="38"/>
      <c r="E110" s="27"/>
      <c r="F110" s="51"/>
      <c r="G110" s="68"/>
      <c r="H110" s="35" t="s">
        <v>131</v>
      </c>
      <c r="I110" s="36"/>
      <c r="J110" s="27">
        <v>20000</v>
      </c>
      <c r="K110" s="27"/>
      <c r="L110" s="27">
        <v>20000</v>
      </c>
      <c r="M110" s="97">
        <v>20266.8</v>
      </c>
    </row>
    <row r="111" spans="1:13" ht="12.75">
      <c r="A111" s="35"/>
      <c r="B111" s="36"/>
      <c r="C111" s="67"/>
      <c r="D111" s="38"/>
      <c r="E111" s="49"/>
      <c r="F111" s="51"/>
      <c r="G111" s="68"/>
      <c r="H111" s="35" t="s">
        <v>122</v>
      </c>
      <c r="I111" s="36"/>
      <c r="J111" s="49">
        <v>204000</v>
      </c>
      <c r="K111" s="49"/>
      <c r="L111" s="27">
        <v>204000</v>
      </c>
      <c r="M111" s="97">
        <v>203811.42</v>
      </c>
    </row>
    <row r="112" spans="1:13" ht="12.75">
      <c r="A112" s="35"/>
      <c r="B112" s="36"/>
      <c r="C112" s="67"/>
      <c r="D112" s="38"/>
      <c r="E112" s="49"/>
      <c r="F112" s="51"/>
      <c r="G112" s="68"/>
      <c r="H112" s="35" t="s">
        <v>132</v>
      </c>
      <c r="I112" s="36"/>
      <c r="J112" s="49">
        <v>70000</v>
      </c>
      <c r="K112" s="49"/>
      <c r="L112" s="27">
        <v>70000</v>
      </c>
      <c r="M112" s="97">
        <v>70000</v>
      </c>
    </row>
    <row r="113" spans="1:13" ht="12.75">
      <c r="A113" s="35"/>
      <c r="B113" s="36"/>
      <c r="C113" s="67"/>
      <c r="D113" s="38"/>
      <c r="E113" s="49"/>
      <c r="F113" s="51"/>
      <c r="G113" s="68"/>
      <c r="H113" s="35" t="s">
        <v>174</v>
      </c>
      <c r="I113" s="36"/>
      <c r="J113" s="49">
        <v>271000</v>
      </c>
      <c r="K113" s="49"/>
      <c r="L113" s="27">
        <v>271000</v>
      </c>
      <c r="M113" s="97">
        <v>271040</v>
      </c>
    </row>
    <row r="114" spans="1:13" ht="12.75">
      <c r="A114" s="35"/>
      <c r="B114" s="36"/>
      <c r="C114" s="67"/>
      <c r="D114" s="38"/>
      <c r="E114" s="49"/>
      <c r="F114" s="51"/>
      <c r="G114" s="68"/>
      <c r="H114" s="35" t="s">
        <v>133</v>
      </c>
      <c r="I114" s="36"/>
      <c r="J114" s="49">
        <v>704000</v>
      </c>
      <c r="K114" s="49">
        <v>-1000</v>
      </c>
      <c r="L114" s="27">
        <v>703000</v>
      </c>
      <c r="M114" s="97">
        <v>703230.66</v>
      </c>
    </row>
    <row r="115" spans="1:13" ht="12.75">
      <c r="A115" s="35"/>
      <c r="B115" s="36"/>
      <c r="C115" s="67"/>
      <c r="D115" s="38"/>
      <c r="E115" s="49"/>
      <c r="F115" s="51"/>
      <c r="G115" s="68"/>
      <c r="H115" s="35" t="s">
        <v>134</v>
      </c>
      <c r="I115" s="36"/>
      <c r="J115" s="49">
        <v>99000</v>
      </c>
      <c r="K115" s="49"/>
      <c r="L115" s="27">
        <v>99000</v>
      </c>
      <c r="M115" s="97">
        <v>99198.22</v>
      </c>
    </row>
    <row r="116" spans="1:13" ht="12.75">
      <c r="A116" s="35"/>
      <c r="B116" s="36"/>
      <c r="C116" s="67"/>
      <c r="D116" s="38"/>
      <c r="E116" s="49"/>
      <c r="F116" s="51"/>
      <c r="G116" s="68"/>
      <c r="H116" s="35" t="s">
        <v>143</v>
      </c>
      <c r="I116" s="36"/>
      <c r="J116" s="49">
        <v>48000</v>
      </c>
      <c r="K116" s="49"/>
      <c r="L116" s="27">
        <v>48000</v>
      </c>
      <c r="M116" s="97">
        <v>48000</v>
      </c>
    </row>
    <row r="117" spans="1:13" ht="12.75">
      <c r="A117" s="35"/>
      <c r="B117" s="36"/>
      <c r="C117" s="67"/>
      <c r="D117" s="38"/>
      <c r="E117" s="49"/>
      <c r="F117" s="51"/>
      <c r="G117" s="68"/>
      <c r="H117" s="35" t="s">
        <v>144</v>
      </c>
      <c r="I117" s="36"/>
      <c r="J117" s="49">
        <v>543000</v>
      </c>
      <c r="K117" s="49">
        <v>15000</v>
      </c>
      <c r="L117" s="27">
        <v>558000</v>
      </c>
      <c r="M117" s="97">
        <v>557673.79</v>
      </c>
    </row>
    <row r="118" spans="1:13" ht="12.75">
      <c r="A118" s="35"/>
      <c r="B118" s="36"/>
      <c r="C118" s="67"/>
      <c r="D118" s="38"/>
      <c r="E118" s="49"/>
      <c r="F118" s="51"/>
      <c r="G118" s="68"/>
      <c r="H118" s="35" t="s">
        <v>145</v>
      </c>
      <c r="I118" s="36"/>
      <c r="J118" s="49">
        <v>200000</v>
      </c>
      <c r="K118" s="49">
        <v>-6000</v>
      </c>
      <c r="L118" s="27">
        <v>194000</v>
      </c>
      <c r="M118" s="97">
        <v>193760</v>
      </c>
    </row>
    <row r="119" spans="1:13" ht="12.75">
      <c r="A119" s="35"/>
      <c r="B119" s="36"/>
      <c r="C119" s="67"/>
      <c r="D119" s="38"/>
      <c r="E119" s="49"/>
      <c r="F119" s="51"/>
      <c r="G119" s="68"/>
      <c r="H119" s="35" t="s">
        <v>171</v>
      </c>
      <c r="I119" s="36"/>
      <c r="J119" s="49"/>
      <c r="K119" s="49">
        <v>24200</v>
      </c>
      <c r="L119" s="27">
        <v>24200</v>
      </c>
      <c r="M119" s="97">
        <v>24200</v>
      </c>
    </row>
    <row r="120" spans="1:13" ht="13.5" thickBot="1">
      <c r="A120" s="35"/>
      <c r="B120" s="36"/>
      <c r="C120" s="67"/>
      <c r="D120" s="38"/>
      <c r="E120" s="49"/>
      <c r="F120" s="51"/>
      <c r="G120" s="68"/>
      <c r="H120" s="35" t="s">
        <v>102</v>
      </c>
      <c r="I120" s="36"/>
      <c r="J120" s="49">
        <v>127000</v>
      </c>
      <c r="K120" s="49"/>
      <c r="L120" s="27">
        <v>127000</v>
      </c>
      <c r="M120" s="97">
        <v>127050</v>
      </c>
    </row>
    <row r="121" spans="1:14" ht="13.5" customHeight="1" thickBot="1">
      <c r="A121" s="35"/>
      <c r="B121" s="36"/>
      <c r="C121" s="36"/>
      <c r="D121" s="33">
        <f>SUM(D88:D120)</f>
        <v>7794000</v>
      </c>
      <c r="E121" s="33">
        <f>SUM(E88:E120)</f>
        <v>13251</v>
      </c>
      <c r="F121" s="33">
        <f>SUM(F88:F120)</f>
        <v>7807251</v>
      </c>
      <c r="G121" s="66">
        <f>SUM(G88:G120)</f>
        <v>7807660.01</v>
      </c>
      <c r="H121" s="35"/>
      <c r="I121" s="36"/>
      <c r="J121" s="33">
        <f>SUM(J88:J120)</f>
        <v>30199450</v>
      </c>
      <c r="K121" s="33">
        <f>SUM(K88:K120)</f>
        <v>-3390800</v>
      </c>
      <c r="L121" s="33">
        <f>SUM(L88:L120)</f>
        <v>26808650</v>
      </c>
      <c r="M121" s="66">
        <f>SUM(M88:M120)</f>
        <v>26808802.15</v>
      </c>
      <c r="N121" s="3" t="s">
        <v>21</v>
      </c>
    </row>
    <row r="122" spans="1:13" ht="13.5" customHeight="1">
      <c r="A122" s="26"/>
      <c r="B122" s="26"/>
      <c r="C122" s="99"/>
      <c r="D122" s="6"/>
      <c r="E122" s="6"/>
      <c r="F122" s="6"/>
      <c r="G122" s="72"/>
      <c r="H122" s="26"/>
      <c r="I122" s="26"/>
      <c r="J122" s="6"/>
      <c r="K122" s="6"/>
      <c r="L122" s="6"/>
      <c r="M122" s="72"/>
    </row>
    <row r="123" spans="1:11" ht="13.5" customHeight="1" thickBot="1">
      <c r="A123" s="5"/>
      <c r="B123" s="5" t="s">
        <v>22</v>
      </c>
      <c r="H123" s="5"/>
      <c r="I123" s="5"/>
      <c r="J123" s="5" t="s">
        <v>23</v>
      </c>
      <c r="K123" s="1"/>
    </row>
    <row r="124" spans="1:13" ht="13.5" customHeight="1">
      <c r="A124" s="27" t="s">
        <v>24</v>
      </c>
      <c r="B124" s="27"/>
      <c r="C124" s="27"/>
      <c r="D124" s="27">
        <v>400000</v>
      </c>
      <c r="E124" s="27">
        <v>74000</v>
      </c>
      <c r="F124" s="47">
        <v>474000</v>
      </c>
      <c r="G124" s="69">
        <v>473539</v>
      </c>
      <c r="H124" s="47" t="s">
        <v>103</v>
      </c>
      <c r="I124" s="37"/>
      <c r="J124" s="27">
        <v>300000</v>
      </c>
      <c r="K124" s="27">
        <v>-38000</v>
      </c>
      <c r="L124" s="27">
        <v>262000</v>
      </c>
      <c r="M124" s="69">
        <v>262130.45</v>
      </c>
    </row>
    <row r="125" spans="1:13" ht="12.75">
      <c r="A125" s="60"/>
      <c r="B125" s="39"/>
      <c r="C125" s="39"/>
      <c r="D125" s="38"/>
      <c r="E125" s="39"/>
      <c r="F125" s="47"/>
      <c r="G125" s="68"/>
      <c r="H125" s="47" t="s">
        <v>104</v>
      </c>
      <c r="I125" s="37"/>
      <c r="J125" s="27">
        <v>800000</v>
      </c>
      <c r="K125" s="27">
        <v>-51000</v>
      </c>
      <c r="L125" s="27">
        <v>749000</v>
      </c>
      <c r="M125" s="68">
        <v>749085</v>
      </c>
    </row>
    <row r="126" spans="1:13" ht="12.75">
      <c r="A126" s="60"/>
      <c r="B126" s="39"/>
      <c r="C126" s="39"/>
      <c r="D126" s="38"/>
      <c r="E126" s="39"/>
      <c r="F126" s="47"/>
      <c r="G126" s="68"/>
      <c r="H126" s="47"/>
      <c r="I126" s="37"/>
      <c r="J126" s="27"/>
      <c r="K126" s="27"/>
      <c r="L126" s="27"/>
      <c r="M126" s="68"/>
    </row>
    <row r="127" spans="1:13" ht="13.5" thickBot="1">
      <c r="A127" s="60" t="s">
        <v>25</v>
      </c>
      <c r="B127" s="39"/>
      <c r="C127" s="39"/>
      <c r="D127" s="38">
        <v>800000</v>
      </c>
      <c r="E127" s="39">
        <v>39000</v>
      </c>
      <c r="F127" s="47">
        <v>839000</v>
      </c>
      <c r="G127" s="68">
        <v>839365</v>
      </c>
      <c r="H127" s="47" t="s">
        <v>105</v>
      </c>
      <c r="I127" s="37"/>
      <c r="J127" s="27">
        <v>300000</v>
      </c>
      <c r="K127" s="27">
        <v>-288000</v>
      </c>
      <c r="L127" s="27">
        <v>12000</v>
      </c>
      <c r="M127" s="68">
        <v>12000</v>
      </c>
    </row>
    <row r="128" spans="1:13" ht="13.5" thickBot="1">
      <c r="A128" s="60"/>
      <c r="B128" s="39"/>
      <c r="C128" s="39"/>
      <c r="D128" s="33">
        <f>SUM(D124:D127)</f>
        <v>1200000</v>
      </c>
      <c r="E128" s="33">
        <f>SUM(E124:E127)</f>
        <v>113000</v>
      </c>
      <c r="F128" s="33">
        <f>SUM(F124:F127)</f>
        <v>1313000</v>
      </c>
      <c r="G128" s="66">
        <f>SUM(G124:G127)</f>
        <v>1312904</v>
      </c>
      <c r="H128" s="47"/>
      <c r="I128" s="115"/>
      <c r="J128" s="33">
        <f>SUM(J124:J127)</f>
        <v>1400000</v>
      </c>
      <c r="K128" s="33">
        <f>SUM(K124:K127)</f>
        <v>-377000</v>
      </c>
      <c r="L128" s="33">
        <f>SUM(L124:L127)</f>
        <v>1023000</v>
      </c>
      <c r="M128" s="66">
        <f>SUM(M124:M127)</f>
        <v>1023215.45</v>
      </c>
    </row>
    <row r="129" spans="1:13" ht="12.75">
      <c r="A129" s="6"/>
      <c r="B129" s="6"/>
      <c r="C129" s="6"/>
      <c r="D129" s="6"/>
      <c r="E129" s="6"/>
      <c r="F129" s="6"/>
      <c r="G129" s="72"/>
      <c r="H129" s="6"/>
      <c r="I129" s="6"/>
      <c r="J129" s="6"/>
      <c r="K129" s="6"/>
      <c r="L129" s="6"/>
      <c r="M129" s="72"/>
    </row>
    <row r="130" spans="1:13" ht="12.75">
      <c r="A130" s="6"/>
      <c r="B130" s="6"/>
      <c r="C130" s="6"/>
      <c r="D130" s="6"/>
      <c r="E130" s="6"/>
      <c r="F130" s="6"/>
      <c r="G130" s="72"/>
      <c r="H130" s="6"/>
      <c r="I130" s="6"/>
      <c r="J130" s="6"/>
      <c r="K130" s="6"/>
      <c r="L130" s="6"/>
      <c r="M130" s="72"/>
    </row>
    <row r="131" spans="1:13" ht="12.75">
      <c r="A131" s="6"/>
      <c r="B131" s="6"/>
      <c r="C131" s="6"/>
      <c r="D131" s="6"/>
      <c r="E131" s="6"/>
      <c r="F131" s="6"/>
      <c r="G131" s="72"/>
      <c r="H131" s="6"/>
      <c r="I131" s="6"/>
      <c r="J131" s="6"/>
      <c r="K131" s="6"/>
      <c r="L131" s="6"/>
      <c r="M131" s="72"/>
    </row>
    <row r="132" spans="1:13" ht="12.75">
      <c r="A132" s="6"/>
      <c r="B132" s="6"/>
      <c r="C132" s="6"/>
      <c r="D132" s="6"/>
      <c r="E132" s="6"/>
      <c r="F132" s="6"/>
      <c r="G132" s="72"/>
      <c r="H132" s="6"/>
      <c r="I132" s="6"/>
      <c r="J132" s="6"/>
      <c r="K132" s="6"/>
      <c r="L132" s="6"/>
      <c r="M132" s="72"/>
    </row>
    <row r="133" ht="12.75">
      <c r="K133" s="1"/>
    </row>
    <row r="134" spans="1:11" ht="13.5" thickBot="1">
      <c r="A134" s="17" t="s">
        <v>0</v>
      </c>
      <c r="H134" s="5" t="s">
        <v>1</v>
      </c>
      <c r="K134" s="1"/>
    </row>
    <row r="135" spans="2:13" ht="13.5" thickBot="1">
      <c r="B135" s="12" t="s">
        <v>44</v>
      </c>
      <c r="C135" s="11"/>
      <c r="D135" s="11"/>
      <c r="E135" s="11"/>
      <c r="G135" s="125" t="s">
        <v>3</v>
      </c>
      <c r="I135" s="11"/>
      <c r="J135" s="12" t="s">
        <v>26</v>
      </c>
      <c r="K135" s="16"/>
      <c r="M135" s="125" t="s">
        <v>3</v>
      </c>
    </row>
    <row r="136" spans="1:13" ht="13.5" thickBot="1">
      <c r="A136" s="46" t="s">
        <v>5</v>
      </c>
      <c r="B136" s="23"/>
      <c r="C136" s="23"/>
      <c r="D136" s="126" t="s">
        <v>6</v>
      </c>
      <c r="E136" s="28" t="s">
        <v>7</v>
      </c>
      <c r="F136" s="127" t="s">
        <v>8</v>
      </c>
      <c r="G136" s="124">
        <v>43100</v>
      </c>
      <c r="H136" s="46" t="s">
        <v>5</v>
      </c>
      <c r="I136" s="23"/>
      <c r="J136" s="126" t="s">
        <v>6</v>
      </c>
      <c r="K136" s="63" t="s">
        <v>9</v>
      </c>
      <c r="L136" s="127" t="s">
        <v>8</v>
      </c>
      <c r="M136" s="124">
        <v>43100</v>
      </c>
    </row>
    <row r="137" spans="1:13" ht="12.75">
      <c r="A137" s="35" t="s">
        <v>27</v>
      </c>
      <c r="B137" s="36"/>
      <c r="C137" s="36"/>
      <c r="D137" s="27">
        <v>50500000</v>
      </c>
      <c r="E137" s="37">
        <v>2873000</v>
      </c>
      <c r="F137" s="47">
        <v>53373000</v>
      </c>
      <c r="G137" s="69">
        <v>53372506.87</v>
      </c>
      <c r="H137" s="36"/>
      <c r="I137" s="36"/>
      <c r="J137" s="27"/>
      <c r="K137" s="27"/>
      <c r="L137" s="27"/>
      <c r="M137" s="68"/>
    </row>
    <row r="138" spans="1:13" ht="12.75">
      <c r="A138" s="9"/>
      <c r="B138" s="4"/>
      <c r="C138" s="4"/>
      <c r="D138" s="8"/>
      <c r="E138" s="4"/>
      <c r="F138" s="118"/>
      <c r="G138" s="117"/>
      <c r="H138" s="36" t="s">
        <v>162</v>
      </c>
      <c r="I138" s="4"/>
      <c r="J138" s="27">
        <v>300000</v>
      </c>
      <c r="K138" s="27">
        <v>-100000</v>
      </c>
      <c r="L138" s="27">
        <v>200000</v>
      </c>
      <c r="M138" s="68">
        <v>200000</v>
      </c>
    </row>
    <row r="139" spans="1:13" ht="12.75">
      <c r="A139" s="35" t="s">
        <v>28</v>
      </c>
      <c r="B139" s="36"/>
      <c r="C139" s="36"/>
      <c r="D139" s="27">
        <v>7500000</v>
      </c>
      <c r="E139" s="37">
        <v>238000</v>
      </c>
      <c r="F139" s="47">
        <v>7738000</v>
      </c>
      <c r="G139" s="68">
        <v>7737880.93</v>
      </c>
      <c r="H139" s="36" t="s">
        <v>62</v>
      </c>
      <c r="I139" s="36"/>
      <c r="J139" s="27">
        <v>1008000</v>
      </c>
      <c r="K139" s="27"/>
      <c r="L139" s="27">
        <v>1008000</v>
      </c>
      <c r="M139" s="68">
        <v>1008000</v>
      </c>
    </row>
    <row r="140" spans="1:13" ht="12.75">
      <c r="A140" s="35"/>
      <c r="B140" s="4"/>
      <c r="C140" s="4"/>
      <c r="D140" s="27"/>
      <c r="E140" s="37"/>
      <c r="F140" s="47"/>
      <c r="G140" s="68"/>
      <c r="H140" s="36" t="s">
        <v>61</v>
      </c>
      <c r="I140" s="36"/>
      <c r="J140" s="27">
        <v>636000</v>
      </c>
      <c r="K140" s="27"/>
      <c r="L140" s="27">
        <v>636000</v>
      </c>
      <c r="M140" s="68">
        <v>636000</v>
      </c>
    </row>
    <row r="141" spans="1:13" ht="12.75">
      <c r="A141" s="35"/>
      <c r="B141" s="36"/>
      <c r="C141" s="36"/>
      <c r="D141" s="27"/>
      <c r="E141" s="37"/>
      <c r="F141" s="102"/>
      <c r="G141" s="68"/>
      <c r="H141" s="36" t="s">
        <v>112</v>
      </c>
      <c r="I141" s="67"/>
      <c r="J141" s="27">
        <v>1350000</v>
      </c>
      <c r="K141" s="27"/>
      <c r="L141" s="27">
        <v>1350000</v>
      </c>
      <c r="M141" s="68">
        <v>1350000</v>
      </c>
    </row>
    <row r="142" spans="1:13" ht="12.75">
      <c r="A142" s="35"/>
      <c r="B142" s="36"/>
      <c r="C142" s="36"/>
      <c r="D142" s="27"/>
      <c r="E142" s="37"/>
      <c r="F142" s="47"/>
      <c r="G142" s="68"/>
      <c r="H142" s="36" t="s">
        <v>106</v>
      </c>
      <c r="I142" s="67"/>
      <c r="J142" s="27">
        <v>550000</v>
      </c>
      <c r="K142" s="27">
        <v>-3000</v>
      </c>
      <c r="L142" s="27">
        <v>547000</v>
      </c>
      <c r="M142" s="68">
        <v>547099.2</v>
      </c>
    </row>
    <row r="143" spans="1:13" ht="12.75">
      <c r="A143" s="36"/>
      <c r="B143" s="36"/>
      <c r="C143" s="36"/>
      <c r="D143" s="27"/>
      <c r="E143" s="37"/>
      <c r="F143" s="47"/>
      <c r="G143" s="68"/>
      <c r="H143" s="36" t="s">
        <v>107</v>
      </c>
      <c r="I143" s="36"/>
      <c r="J143" s="38">
        <v>10000</v>
      </c>
      <c r="K143" s="27">
        <v>-6600</v>
      </c>
      <c r="L143" s="27">
        <v>3400</v>
      </c>
      <c r="M143" s="68">
        <v>3370.9</v>
      </c>
    </row>
    <row r="144" spans="1:13" ht="12.75">
      <c r="A144" s="35" t="s">
        <v>29</v>
      </c>
      <c r="B144" s="36"/>
      <c r="C144" s="36"/>
      <c r="D144" s="27">
        <v>4743000</v>
      </c>
      <c r="E144" s="37"/>
      <c r="F144" s="92">
        <v>4743000</v>
      </c>
      <c r="G144" s="68">
        <v>4743000</v>
      </c>
      <c r="H144" s="34" t="s">
        <v>108</v>
      </c>
      <c r="I144" s="36"/>
      <c r="J144" s="38">
        <v>1000</v>
      </c>
      <c r="K144" s="27">
        <v>-500</v>
      </c>
      <c r="L144" s="27">
        <v>500</v>
      </c>
      <c r="M144" s="68">
        <v>519.99</v>
      </c>
    </row>
    <row r="145" spans="1:13" ht="12.75">
      <c r="A145" s="61" t="s">
        <v>30</v>
      </c>
      <c r="B145" s="26"/>
      <c r="C145" s="34"/>
      <c r="D145" s="27"/>
      <c r="E145" s="37"/>
      <c r="F145" s="92"/>
      <c r="G145" s="68"/>
      <c r="H145" s="36" t="s">
        <v>109</v>
      </c>
      <c r="I145" s="36"/>
      <c r="J145" s="38">
        <v>800000</v>
      </c>
      <c r="K145" s="27">
        <v>-206500</v>
      </c>
      <c r="L145" s="27">
        <v>593500</v>
      </c>
      <c r="M145" s="68">
        <v>593478.93</v>
      </c>
    </row>
    <row r="146" spans="1:13" ht="12.75">
      <c r="A146" s="35"/>
      <c r="B146" s="36"/>
      <c r="C146" s="67"/>
      <c r="D146" s="27"/>
      <c r="E146" s="37"/>
      <c r="F146" s="92"/>
      <c r="G146" s="68"/>
      <c r="H146" s="36" t="s">
        <v>45</v>
      </c>
      <c r="I146" s="36"/>
      <c r="J146" s="38">
        <v>714000</v>
      </c>
      <c r="K146" s="27"/>
      <c r="L146" s="27">
        <v>714000</v>
      </c>
      <c r="M146" s="68">
        <v>714000</v>
      </c>
    </row>
    <row r="147" spans="1:13" ht="12.75">
      <c r="A147" s="101" t="s">
        <v>46</v>
      </c>
      <c r="B147" s="26"/>
      <c r="C147" s="11"/>
      <c r="D147" s="27">
        <v>3500000</v>
      </c>
      <c r="E147" s="37"/>
      <c r="F147" s="92">
        <v>3500000</v>
      </c>
      <c r="G147" s="68">
        <v>3500000</v>
      </c>
      <c r="H147" s="36" t="s">
        <v>161</v>
      </c>
      <c r="I147" s="4"/>
      <c r="J147" s="38">
        <v>132000</v>
      </c>
      <c r="K147" s="27"/>
      <c r="L147" s="27">
        <v>132000</v>
      </c>
      <c r="M147" s="68">
        <v>132000</v>
      </c>
    </row>
    <row r="148" spans="1:13" ht="12.75">
      <c r="A148" s="36" t="s">
        <v>31</v>
      </c>
      <c r="B148" s="36"/>
      <c r="C148" s="36"/>
      <c r="D148" s="27">
        <v>40000</v>
      </c>
      <c r="E148" s="37">
        <v>2600</v>
      </c>
      <c r="F148" s="47">
        <v>42600</v>
      </c>
      <c r="G148" s="68">
        <v>42627.1</v>
      </c>
      <c r="H148" s="36" t="s">
        <v>32</v>
      </c>
      <c r="I148" s="36"/>
      <c r="J148" s="27">
        <v>12694866</v>
      </c>
      <c r="K148" s="27">
        <v>7073276</v>
      </c>
      <c r="L148" s="27">
        <v>19768142</v>
      </c>
      <c r="M148" s="68"/>
    </row>
    <row r="149" spans="1:13" ht="12.75">
      <c r="A149" s="36" t="s">
        <v>33</v>
      </c>
      <c r="B149" s="36"/>
      <c r="C149" s="36"/>
      <c r="D149" s="27">
        <v>3179600</v>
      </c>
      <c r="E149" s="37"/>
      <c r="F149" s="47">
        <v>3179600</v>
      </c>
      <c r="G149" s="68">
        <v>3179600</v>
      </c>
      <c r="H149" s="36" t="s">
        <v>138</v>
      </c>
      <c r="I149" s="36"/>
      <c r="J149" s="57">
        <v>200000</v>
      </c>
      <c r="K149" s="27">
        <v>300000</v>
      </c>
      <c r="L149" s="27">
        <v>500000</v>
      </c>
      <c r="M149" s="68">
        <v>500000</v>
      </c>
    </row>
    <row r="150" spans="1:13" ht="12.75">
      <c r="A150" s="62" t="s">
        <v>123</v>
      </c>
      <c r="B150" s="36"/>
      <c r="C150" s="36"/>
      <c r="D150" s="27">
        <v>12448200</v>
      </c>
      <c r="E150" s="37"/>
      <c r="F150" s="47">
        <v>12448200</v>
      </c>
      <c r="G150" s="68"/>
      <c r="H150" s="36"/>
      <c r="I150" s="67"/>
      <c r="J150" s="27"/>
      <c r="K150" s="27"/>
      <c r="L150" s="27"/>
      <c r="M150" s="68"/>
    </row>
    <row r="151" spans="1:13" ht="12.75">
      <c r="A151" s="24"/>
      <c r="B151" s="4"/>
      <c r="C151" s="4"/>
      <c r="D151" s="27"/>
      <c r="E151" s="37"/>
      <c r="F151" s="47"/>
      <c r="G151" s="68"/>
      <c r="H151" s="36"/>
      <c r="I151" s="67"/>
      <c r="J151" s="27"/>
      <c r="K151" s="27"/>
      <c r="L151" s="27"/>
      <c r="M151" s="68"/>
    </row>
    <row r="152" spans="1:13" ht="13.5" customHeight="1" thickBot="1">
      <c r="A152" s="35" t="s">
        <v>34</v>
      </c>
      <c r="B152" s="36"/>
      <c r="C152" s="36"/>
      <c r="D152" s="49">
        <v>4345870</v>
      </c>
      <c r="E152" s="104"/>
      <c r="F152" s="114">
        <v>4345870</v>
      </c>
      <c r="G152" s="97">
        <v>4345870</v>
      </c>
      <c r="H152" s="36" t="s">
        <v>110</v>
      </c>
      <c r="I152" s="36"/>
      <c r="J152" s="49">
        <v>4345870</v>
      </c>
      <c r="K152" s="49"/>
      <c r="L152" s="49">
        <v>4345870</v>
      </c>
      <c r="M152" s="97">
        <v>4345870</v>
      </c>
    </row>
    <row r="153" spans="1:13" ht="13.5" customHeight="1" thickBot="1">
      <c r="A153" s="35"/>
      <c r="B153" s="36"/>
      <c r="C153" s="36"/>
      <c r="D153" s="33">
        <f>SUM(D137:D152)</f>
        <v>86256670</v>
      </c>
      <c r="E153" s="33">
        <f>SUM(E137:E152)</f>
        <v>3113600</v>
      </c>
      <c r="F153" s="33">
        <f>SUM(F137:F152)</f>
        <v>89370270</v>
      </c>
      <c r="G153" s="66">
        <f>SUM(G137:G152)</f>
        <v>76921484.89999999</v>
      </c>
      <c r="H153" s="36"/>
      <c r="I153" s="36"/>
      <c r="J153" s="33">
        <f>SUM(J137:J152)</f>
        <v>22741736</v>
      </c>
      <c r="K153" s="33">
        <f>SUM(K137:K152)</f>
        <v>7056676</v>
      </c>
      <c r="L153" s="33">
        <f>SUM(L137:L152)</f>
        <v>29798412</v>
      </c>
      <c r="M153" s="66">
        <f>SUM(M137:M152)</f>
        <v>10030339.02</v>
      </c>
    </row>
    <row r="154" spans="1:13" ht="13.5" customHeight="1" hidden="1">
      <c r="A154" s="26"/>
      <c r="B154" s="26"/>
      <c r="C154" s="26"/>
      <c r="D154" s="6"/>
      <c r="E154" s="6"/>
      <c r="F154" s="6"/>
      <c r="G154" s="72"/>
      <c r="H154" s="26"/>
      <c r="I154" s="26"/>
      <c r="J154" s="6"/>
      <c r="K154" s="6"/>
      <c r="L154" s="6"/>
      <c r="M154" s="72"/>
    </row>
    <row r="155" spans="11:13" ht="13.5" customHeight="1" hidden="1" thickBot="1">
      <c r="K155" s="6"/>
      <c r="M155" s="72"/>
    </row>
    <row r="156" spans="11:13" ht="13.5" customHeight="1" thickBot="1">
      <c r="K156" s="6"/>
      <c r="M156" s="72"/>
    </row>
    <row r="157" spans="1:13" ht="18" customHeight="1" thickBot="1" thickTop="1">
      <c r="A157" s="93" t="s">
        <v>35</v>
      </c>
      <c r="B157" s="94"/>
      <c r="C157" s="95"/>
      <c r="D157" s="116">
        <f>D16+D27+D42+D61+D74+D80+D121+D128+D153</f>
        <v>107399934</v>
      </c>
      <c r="E157" s="33">
        <f>E27+E80+E121+E153+E42+E61+E74+E128+E16</f>
        <v>3831856</v>
      </c>
      <c r="F157" s="64">
        <f>(F16+F42+F61+F74+F80+F121+F128+F153+F27)</f>
        <v>111231790</v>
      </c>
      <c r="G157" s="75">
        <f>G16+G27+G42+G61+G74+G80+G121+G128+G153</f>
        <v>98784387.66999999</v>
      </c>
      <c r="H157" s="93" t="s">
        <v>35</v>
      </c>
      <c r="I157" s="95"/>
      <c r="J157" s="64">
        <f>J16+J27+J42+J61+J74+J80+J121+J128+J153</f>
        <v>107399934</v>
      </c>
      <c r="K157" s="33">
        <f>K16+K27+K42+K61+K74+K80+K121+K128+K153</f>
        <v>3831856</v>
      </c>
      <c r="L157" s="64">
        <f>L16+L27+L42+L61+L74+L80+L121+L128+L153</f>
        <v>111231790</v>
      </c>
      <c r="M157" s="73">
        <f>SUM(M16+M27+M42+M61+M74+M80+M121+M128+M153)</f>
        <v>91464989.65</v>
      </c>
    </row>
    <row r="158" spans="5:13" ht="14.25" thickBot="1" thickTop="1">
      <c r="E158" s="3" t="s">
        <v>42</v>
      </c>
      <c r="L158" s="3"/>
      <c r="M158" s="72"/>
    </row>
    <row r="159" spans="1:13" ht="13.5" thickBot="1">
      <c r="A159" s="131"/>
      <c r="B159" s="50"/>
      <c r="C159" s="50"/>
      <c r="D159" s="50"/>
      <c r="E159" s="65"/>
      <c r="F159" s="90">
        <f>G157-M157</f>
        <v>7319398.019999981</v>
      </c>
      <c r="G159" s="26"/>
      <c r="H159" s="26"/>
      <c r="I159" s="26"/>
      <c r="J159" s="26"/>
      <c r="K159" s="26"/>
      <c r="L159" s="6"/>
      <c r="M159" s="72"/>
    </row>
    <row r="160" spans="1:13" ht="12.75">
      <c r="A160" s="133"/>
      <c r="B160" s="26"/>
      <c r="C160" s="26"/>
      <c r="D160" s="26"/>
      <c r="E160" s="26"/>
      <c r="F160" s="72"/>
      <c r="G160" s="26"/>
      <c r="H160" s="26"/>
      <c r="I160" s="26"/>
      <c r="J160" s="26"/>
      <c r="K160" s="26"/>
      <c r="L160" s="6"/>
      <c r="M160" s="72"/>
    </row>
    <row r="161" spans="1:13" ht="12.75">
      <c r="A161" s="134"/>
      <c r="B161" s="26"/>
      <c r="C161" s="26"/>
      <c r="D161" s="26"/>
      <c r="E161" s="26"/>
      <c r="F161" s="72"/>
      <c r="G161" s="26"/>
      <c r="H161" s="26"/>
      <c r="I161" s="26"/>
      <c r="J161" s="26"/>
      <c r="K161" s="26"/>
      <c r="L161" s="6"/>
      <c r="M161" s="72"/>
    </row>
    <row r="162" spans="1:13" ht="13.5" thickBot="1">
      <c r="A162" s="134"/>
      <c r="B162" s="26"/>
      <c r="C162" s="26"/>
      <c r="D162" s="26"/>
      <c r="E162" s="26"/>
      <c r="F162" s="72"/>
      <c r="G162" s="26"/>
      <c r="H162" s="26"/>
      <c r="I162" s="26"/>
      <c r="J162" s="26"/>
      <c r="K162" s="26"/>
      <c r="L162" s="6"/>
      <c r="M162" s="72"/>
    </row>
    <row r="163" spans="1:13" ht="13.5" thickBot="1">
      <c r="A163" s="145" t="s">
        <v>36</v>
      </c>
      <c r="B163" s="146"/>
      <c r="C163" s="147"/>
      <c r="D163" s="86"/>
      <c r="E163" s="87"/>
      <c r="F163" s="88"/>
      <c r="G163" s="121"/>
      <c r="H163" s="122"/>
      <c r="I163" s="123"/>
      <c r="J163" s="85"/>
      <c r="K163" s="85"/>
      <c r="L163" s="33"/>
      <c r="M163" s="66"/>
    </row>
    <row r="164" spans="1:13" ht="12.75">
      <c r="A164" s="137" t="s">
        <v>37</v>
      </c>
      <c r="B164" s="138"/>
      <c r="C164" s="139"/>
      <c r="D164" s="89">
        <v>5500000</v>
      </c>
      <c r="E164" s="89"/>
      <c r="F164" s="89"/>
      <c r="G164" s="120">
        <v>5456498.33</v>
      </c>
      <c r="H164" s="135" t="s">
        <v>37</v>
      </c>
      <c r="I164" s="136"/>
      <c r="J164" s="27">
        <v>5000000</v>
      </c>
      <c r="K164" s="27"/>
      <c r="L164" s="38"/>
      <c r="M164" s="2">
        <v>4642324.6</v>
      </c>
    </row>
    <row r="165" spans="1:13" ht="12.75">
      <c r="A165" s="24" t="s">
        <v>38</v>
      </c>
      <c r="B165" s="25"/>
      <c r="C165" s="25"/>
      <c r="D165" s="89">
        <v>8000000</v>
      </c>
      <c r="E165" s="89"/>
      <c r="F165" s="89"/>
      <c r="G165" s="106">
        <v>5759926.77</v>
      </c>
      <c r="H165" s="84"/>
      <c r="I165" s="83"/>
      <c r="J165" s="27"/>
      <c r="K165" s="27"/>
      <c r="L165" s="27"/>
      <c r="M165" s="2"/>
    </row>
    <row r="166" spans="1:13" ht="12.75">
      <c r="A166" s="24" t="s">
        <v>39</v>
      </c>
      <c r="B166" s="25"/>
      <c r="C166" s="25"/>
      <c r="D166" s="89">
        <v>7000000</v>
      </c>
      <c r="E166" s="89"/>
      <c r="F166" s="89"/>
      <c r="G166" s="106">
        <v>6162769.93</v>
      </c>
      <c r="H166" s="24" t="s">
        <v>39</v>
      </c>
      <c r="I166" s="4"/>
      <c r="J166" s="27">
        <v>7000000</v>
      </c>
      <c r="K166" s="27"/>
      <c r="L166" s="27"/>
      <c r="M166" s="2">
        <v>4035634.15</v>
      </c>
    </row>
    <row r="167" spans="1:13" ht="12.75">
      <c r="A167" s="24" t="s">
        <v>40</v>
      </c>
      <c r="B167" s="25"/>
      <c r="C167" s="25"/>
      <c r="D167" s="89">
        <f>SUM(D164:D166)</f>
        <v>20500000</v>
      </c>
      <c r="E167" s="89">
        <f>SUM(E164:E166)</f>
        <v>0</v>
      </c>
      <c r="F167" s="89">
        <f>SUM(F164:F166)</f>
        <v>0</v>
      </c>
      <c r="G167" s="106">
        <f>SUM(G164:G166)</f>
        <v>17379195.03</v>
      </c>
      <c r="H167" s="24" t="s">
        <v>40</v>
      </c>
      <c r="I167" s="83"/>
      <c r="J167" s="27">
        <f>SUM(J164:J166)</f>
        <v>12000000</v>
      </c>
      <c r="K167" s="27">
        <f>SUM(K164:K166)</f>
        <v>0</v>
      </c>
      <c r="L167" s="27">
        <f>SUM(L164:L166)</f>
        <v>0</v>
      </c>
      <c r="M167" s="2">
        <f>SUM(M164:M166)</f>
        <v>8677958.75</v>
      </c>
    </row>
    <row r="168" spans="1:13" ht="12.75">
      <c r="A168" s="35" t="s">
        <v>41</v>
      </c>
      <c r="B168" s="36"/>
      <c r="C168" s="35"/>
      <c r="D168" s="89">
        <v>3500000</v>
      </c>
      <c r="E168" s="89"/>
      <c r="F168" s="89"/>
      <c r="G168" s="106">
        <v>2107535.2</v>
      </c>
      <c r="H168" s="35" t="s">
        <v>41</v>
      </c>
      <c r="I168" s="83"/>
      <c r="J168" s="27">
        <v>3500000</v>
      </c>
      <c r="K168" s="27"/>
      <c r="L168" s="27"/>
      <c r="M168" s="2">
        <v>2686640.93</v>
      </c>
    </row>
    <row r="171" ht="17.25">
      <c r="B171" s="107" t="s">
        <v>42</v>
      </c>
    </row>
  </sheetData>
  <sheetProtection/>
  <mergeCells count="10">
    <mergeCell ref="H164:I164"/>
    <mergeCell ref="A164:C164"/>
    <mergeCell ref="H7:I7"/>
    <mergeCell ref="H33:I33"/>
    <mergeCell ref="H34:I34"/>
    <mergeCell ref="H56:I56"/>
    <mergeCell ref="A163:C163"/>
    <mergeCell ref="H21:I21"/>
    <mergeCell ref="H22:I22"/>
    <mergeCell ref="H23:I23"/>
  </mergeCells>
  <printOptions gridLines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  <headerFooter alignWithMargins="0">
    <oddHeader>&amp;C&amp;F</oddHeader>
    <oddFooter>&amp;CStrana &amp;P</oddFoot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8.421875" style="3" customWidth="1"/>
    <col min="6" max="6" width="11.7109375" style="1" customWidth="1"/>
    <col min="7" max="7" width="13.8515625" style="3" customWidth="1"/>
    <col min="8" max="8" width="18.00390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0" style="3" hidden="1" customWidth="1"/>
    <col min="13" max="13" width="11.5742187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.00390625" style="3" customWidth="1"/>
  </cols>
  <sheetData/>
  <sheetProtection/>
  <printOptions gridLines="1"/>
  <pageMargins left="0.7875" right="0.5909722222222222" top="0.7875" bottom="0.7875" header="0.5118055555555555" footer="0.7479166666666667"/>
  <pageSetup orientation="portrait" paperSize="9"/>
  <headerFooter alignWithMargins="0">
    <oddHeader>&amp;C&amp;F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8.421875" style="3" customWidth="1"/>
    <col min="6" max="6" width="11.7109375" style="1" customWidth="1"/>
    <col min="7" max="7" width="13.8515625" style="3" customWidth="1"/>
    <col min="8" max="8" width="18.00390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0" style="3" hidden="1" customWidth="1"/>
    <col min="13" max="13" width="11.5742187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.00390625" style="3" customWidth="1"/>
  </cols>
  <sheetData/>
  <sheetProtection/>
  <printOptions gridLines="1"/>
  <pageMargins left="0.7875" right="0.5909722222222222" top="0.7875" bottom="0.7875" header="0.5118055555555555" footer="0.7479166666666667"/>
  <pageSetup orientation="portrait" paperSize="9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Uctarna11</dc:creator>
  <cp:keywords/>
  <dc:description/>
  <cp:lastModifiedBy>Uctarna11</cp:lastModifiedBy>
  <cp:lastPrinted>2018-01-09T11:58:12Z</cp:lastPrinted>
  <dcterms:created xsi:type="dcterms:W3CDTF">2007-01-07T12:55:23Z</dcterms:created>
  <dcterms:modified xsi:type="dcterms:W3CDTF">2018-01-09T11:58:52Z</dcterms:modified>
  <cp:category/>
  <cp:version/>
  <cp:contentType/>
  <cp:contentStatus/>
</cp:coreProperties>
</file>